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CONTABLE\"/>
    </mc:Choice>
  </mc:AlternateContent>
  <bookViews>
    <workbookView xWindow="0" yWindow="0" windowWidth="20490" windowHeight="7050"/>
  </bookViews>
  <sheets>
    <sheet name="NOTAS" sheetId="1" r:id="rId1"/>
  </sheets>
  <definedNames>
    <definedName name="_xlnm.Print_Area" localSheetId="0">NOTAS!$A$2:$L$445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4" i="1" l="1"/>
  <c r="D434" i="1"/>
  <c r="C434" i="1"/>
  <c r="E414" i="1"/>
  <c r="E395" i="1"/>
  <c r="E423" i="1" s="1"/>
  <c r="E381" i="1"/>
  <c r="E374" i="1"/>
  <c r="E387" i="1" s="1"/>
  <c r="C360" i="1"/>
  <c r="D349" i="1"/>
  <c r="E348" i="1"/>
  <c r="E347" i="1"/>
  <c r="E346" i="1"/>
  <c r="E345" i="1"/>
  <c r="E344" i="1"/>
  <c r="E343" i="1"/>
  <c r="E342" i="1"/>
  <c r="E349" i="1" s="1"/>
  <c r="D331" i="1"/>
  <c r="E330" i="1"/>
  <c r="E329" i="1"/>
  <c r="E328" i="1"/>
  <c r="E327" i="1"/>
  <c r="E326" i="1"/>
  <c r="E325" i="1"/>
  <c r="E324" i="1"/>
  <c r="E323" i="1"/>
  <c r="E331" i="1" s="1"/>
  <c r="D318" i="1"/>
  <c r="C318" i="1"/>
  <c r="E317" i="1"/>
  <c r="E316" i="1"/>
  <c r="E312" i="1"/>
  <c r="E311" i="1"/>
  <c r="E318" i="1" s="1"/>
  <c r="C303" i="1"/>
  <c r="D300" i="1" s="1"/>
  <c r="D299" i="1"/>
  <c r="D295" i="1"/>
  <c r="D291" i="1"/>
  <c r="D287" i="1"/>
  <c r="D283" i="1"/>
  <c r="D279" i="1"/>
  <c r="D275" i="1"/>
  <c r="D272" i="1"/>
  <c r="D271" i="1"/>
  <c r="D268" i="1"/>
  <c r="D267" i="1"/>
  <c r="D264" i="1"/>
  <c r="D263" i="1"/>
  <c r="D260" i="1"/>
  <c r="D259" i="1"/>
  <c r="D256" i="1"/>
  <c r="D255" i="1"/>
  <c r="D252" i="1"/>
  <c r="D251" i="1"/>
  <c r="D248" i="1"/>
  <c r="D247" i="1"/>
  <c r="D244" i="1"/>
  <c r="D243" i="1"/>
  <c r="D242" i="1"/>
  <c r="D241" i="1"/>
  <c r="D240" i="1"/>
  <c r="C232" i="1"/>
  <c r="C224" i="1"/>
  <c r="C197" i="1"/>
  <c r="C190" i="1"/>
  <c r="C183" i="1"/>
  <c r="C176" i="1"/>
  <c r="F168" i="1"/>
  <c r="E168" i="1"/>
  <c r="D168" i="1"/>
  <c r="C168" i="1"/>
  <c r="C140" i="1"/>
  <c r="C131" i="1"/>
  <c r="D113" i="1"/>
  <c r="C113" i="1"/>
  <c r="E96" i="1"/>
  <c r="E95" i="1"/>
  <c r="E94" i="1"/>
  <c r="E91" i="1"/>
  <c r="E85" i="1"/>
  <c r="E84" i="1"/>
  <c r="E113" i="1" s="1"/>
  <c r="E83" i="1"/>
  <c r="E81" i="1"/>
  <c r="C73" i="1"/>
  <c r="C67" i="1"/>
  <c r="C57" i="1"/>
  <c r="F46" i="1"/>
  <c r="E46" i="1"/>
  <c r="D46" i="1"/>
  <c r="C46" i="1"/>
  <c r="E35" i="1"/>
  <c r="D35" i="1"/>
  <c r="C35" i="1"/>
  <c r="E23" i="1"/>
  <c r="C23" i="1"/>
  <c r="D245" i="1" l="1"/>
  <c r="D303" i="1" s="1"/>
  <c r="D249" i="1"/>
  <c r="D253" i="1"/>
  <c r="D257" i="1"/>
  <c r="D261" i="1"/>
  <c r="D265" i="1"/>
  <c r="D269" i="1"/>
  <c r="D273" i="1"/>
  <c r="D277" i="1"/>
  <c r="D281" i="1"/>
  <c r="D285" i="1"/>
  <c r="D289" i="1"/>
  <c r="D293" i="1"/>
  <c r="D297" i="1"/>
  <c r="D301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276" i="1"/>
  <c r="D280" i="1"/>
  <c r="D284" i="1"/>
  <c r="D288" i="1"/>
  <c r="D292" i="1"/>
  <c r="D296" i="1"/>
</calcChain>
</file>

<file path=xl/sharedStrings.xml><?xml version="1.0" encoding="utf-8"?>
<sst xmlns="http://schemas.openxmlformats.org/spreadsheetml/2006/main" count="377" uniqueCount="297">
  <si>
    <t xml:space="preserve">NOTAS A LOS ESTADOS FINANCIEROS </t>
  </si>
  <si>
    <t>Al 30 de Septiembre del 2017</t>
  </si>
  <si>
    <t>Ente Público:</t>
  </si>
  <si>
    <t>INSTITUTO TECNOLÓGICO SUPERIOR DE PURÍSIMA DEL RINCÓN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</si>
  <si>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</si>
  <si>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</si>
  <si>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</si>
  <si>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</si>
  <si>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</si>
  <si>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</si>
  <si>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</si>
  <si>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</si>
  <si>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</si>
  <si>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</si>
  <si>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</si>
  <si>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</si>
  <si>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</si>
  <si>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</si>
  <si>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</si>
  <si>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</si>
  <si>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CXC ENT FED Y M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</si>
  <si>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</si>
  <si>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</si>
  <si>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</si>
  <si>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</si>
  <si>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</si>
  <si>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</si>
  <si>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</si>
  <si>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</si>
  <si>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</si>
  <si>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1125 DEUDORES POR ANTICIPOS</t>
  </si>
  <si>
    <t>1125102001 FONDO FIJO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</si>
  <si>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</si>
  <si>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</si>
  <si>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</si>
  <si>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</si>
  <si>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</si>
  <si>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</si>
  <si>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</si>
  <si>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</si>
  <si>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</si>
  <si>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</si>
  <si>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</si>
  <si>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</si>
  <si>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</si>
  <si>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</si>
  <si>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</si>
  <si>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</si>
  <si>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</si>
  <si>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</si>
  <si>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</si>
  <si>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</si>
  <si>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</si>
  <si>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1230   BIENES INMUEBLES, INFRAESTRUCTURA</t>
  </si>
  <si>
    <t>1240 BIENES MUEBLES</t>
  </si>
  <si>
    <t>1241151100  MUEBLES OF.</t>
  </si>
  <si>
    <t>1241351500  E.COMPUTO</t>
  </si>
  <si>
    <t>1241951900  OTROS MOB.</t>
  </si>
  <si>
    <t>1242152100  EQUIPO Y APARATOS</t>
  </si>
  <si>
    <t>1242352300  CÁMARAS FOTOGRÁFICAS</t>
  </si>
  <si>
    <t>1242952900  OTRO MOBILIARIO Y EQ</t>
  </si>
  <si>
    <t>1243153100  EQUIPO MÉDICO Y DE L</t>
  </si>
  <si>
    <t>1244154100  AUTOMÓVILES Y CAMIONES 2011</t>
  </si>
  <si>
    <t>1246256200  MAQUINARIA Y EQUIPO</t>
  </si>
  <si>
    <t>1246456400  SISTEMAS DE AIRE ACO</t>
  </si>
  <si>
    <t>1246556500  EQUIPO DE COMUNICACI</t>
  </si>
  <si>
    <t>1246656600  EQUIPOS DE GENERACIÓ</t>
  </si>
  <si>
    <t>1246756700  HERRAMIENTAS Y MÁQUI</t>
  </si>
  <si>
    <t>1247151300  BIENES ARTÍSTICOS, C</t>
  </si>
  <si>
    <t>1260 DEPRECIACIÓN, DETERIORO Y AMORTIZACIÓN ACUMULADA DE BIENES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</si>
  <si>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</si>
  <si>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</si>
  <si>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</si>
  <si>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</si>
  <si>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</si>
  <si>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</si>
  <si>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</si>
  <si>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</si>
  <si>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1263656401  SISTEMAS DE AIRE ACO</t>
  </si>
  <si>
    <t>1263656501  EQUIPO DE COMUNICACI</t>
  </si>
  <si>
    <t>1263656601  EQUIPOS DE GENERACIÓ</t>
  </si>
  <si>
    <t>1263656701  HERRAMIENTAS Y MÁQUI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</si>
  <si>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</si>
  <si>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</si>
  <si>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</si>
  <si>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</si>
  <si>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</si>
  <si>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.04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</si>
  <si>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</si>
  <si>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</si>
  <si>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</si>
  <si>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</si>
  <si>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</si>
  <si>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</si>
  <si>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2111101002  SUELDOS DEVENGADOS</t>
  </si>
  <si>
    <t>2112101001  PROVEEDORES DE BIENES Y SERVICIOS</t>
  </si>
  <si>
    <t>2117101003  ISR SALARIOS POR PAGAR</t>
  </si>
  <si>
    <t>2117101010  ISR RETENCION POR HONORARIOS</t>
  </si>
  <si>
    <t>2117102001  CEDULAR  HONORARIOS 1%</t>
  </si>
  <si>
    <t>2117202004  APORTACIÓN TRABAJADOR IMSS</t>
  </si>
  <si>
    <t>2117910001  VIVIENDA</t>
  </si>
  <si>
    <t>2117918001  DIVO 5% AL MILLAR</t>
  </si>
  <si>
    <t>2117918002  CAP 2%</t>
  </si>
  <si>
    <t>2117918005  OTRAS RETENCIONES OBRA</t>
  </si>
  <si>
    <t>2119904002  CXP A GEG</t>
  </si>
  <si>
    <t>2119904005  CXP POR REMANENTES</t>
  </si>
  <si>
    <t>2119904008  CXP REMANENTE EN SOL</t>
  </si>
  <si>
    <t>2119905001 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</si>
  <si>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</si>
  <si>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</si>
  <si>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</si>
  <si>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</si>
  <si>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</si>
  <si>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</si>
  <si>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</si>
  <si>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</si>
  <si>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</si>
  <si>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 DIFERENCIAS IRRELEVA</t>
  </si>
  <si>
    <t>II) NOTAS AL ESTADO DE ACTIVIDADES</t>
  </si>
  <si>
    <t>INGRESOS DE GESTIÓN</t>
  </si>
  <si>
    <t>ERA-01 INGRESOS</t>
  </si>
  <si>
    <t>NOTA</t>
  </si>
  <si>
    <t>4151510253  POR CONCEPTO DE RENT</t>
  </si>
  <si>
    <t>4159510701  POR CONCEPTO DE FICHAS</t>
  </si>
  <si>
    <t>4159510706  CUOTAS TITUL.</t>
  </si>
  <si>
    <t>4159511104  OTROS PRODUCTOS</t>
  </si>
  <si>
    <t>4162610062  MULTAS E INFRACCIONES</t>
  </si>
  <si>
    <t>4169610903  RECURSOS INTERINSTITUCIONALES</t>
  </si>
  <si>
    <t>4213831000  CONVENIO SERVICIOS PERSONALES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</si>
  <si>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</si>
  <si>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</si>
  <si>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</si>
  <si>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</si>
  <si>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</si>
  <si>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</si>
  <si>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</si>
  <si>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</si>
  <si>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 Int.Ganados de Val.,Créditos, Bonos</t>
  </si>
  <si>
    <t>GASTOS Y OTRAS PÉRDIDAS</t>
  </si>
  <si>
    <t>ERA-03 GASTOS</t>
  </si>
  <si>
    <t>%GASTO</t>
  </si>
  <si>
    <t>EXPLICACION</t>
  </si>
  <si>
    <t>5000 GASTOS Y OTRAS PERDIDAS</t>
  </si>
  <si>
    <t>5111113000  S. BASE PERS. P.</t>
  </si>
  <si>
    <t>5113132000  PRI. V. D. Y G.F.A.</t>
  </si>
  <si>
    <t>5114141000  APORTACIONES DE SEGURIDAD SOCIAL</t>
  </si>
  <si>
    <t>5114142000  APORTACIONES A FONDOS DE VIVIENDA</t>
  </si>
  <si>
    <t>5114143000  APORT. S. RETIRO.</t>
  </si>
  <si>
    <t>5115152000  INDEMNIZACIONES</t>
  </si>
  <si>
    <t>5115154000  PRESTACIONES CONTRACTUALES</t>
  </si>
  <si>
    <t>5115155000  AP. CAP. S. PUB.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</si>
  <si>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</si>
  <si>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</si>
  <si>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</si>
  <si>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</si>
  <si>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</si>
  <si>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5122221000  ALIMENTACIÓN DE PERSONAS</t>
  </si>
  <si>
    <t>5122223000  UT. SERV. ALIM.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</si>
  <si>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</si>
  <si>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</si>
  <si>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</si>
  <si>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</si>
  <si>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</si>
  <si>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5125253000  MED. Y P. FARMA.</t>
  </si>
  <si>
    <t>5126261000  COMB., LUBRICA.</t>
  </si>
  <si>
    <t>5127273000  ARTÍCULOS DEPORTIVOS</t>
  </si>
  <si>
    <t>5129291000  HERRAMIENTAS MENORES</t>
  </si>
  <si>
    <t>5129293000  REF. A. EQ. EDU Y R</t>
  </si>
  <si>
    <t>5129294000  R. Y A. E. COMPU.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</si>
  <si>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</si>
  <si>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</si>
  <si>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</si>
  <si>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</si>
  <si>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</si>
  <si>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5131316000  S. TELEC. Y SAT.</t>
  </si>
  <si>
    <t>5131317000  S. INET., RED. P.I.</t>
  </si>
  <si>
    <t>5131318000  SERVICIOS POSTALES Y TELEGRAFICOS</t>
  </si>
  <si>
    <t>5132327000  ARRE. ACT. INTANG</t>
  </si>
  <si>
    <t>5133334000  CAPACITACIÓN</t>
  </si>
  <si>
    <t>5133336000  S. A. AD., COPI. E I</t>
  </si>
  <si>
    <t>5133338000  SERVICIOS DE VIGILANCIA</t>
  </si>
  <si>
    <t>5134341000  SERVICIOS FINANCIEROS Y BANCARIOS</t>
  </si>
  <si>
    <t>5134344000  SEGUROS DE RESPONSAB</t>
  </si>
  <si>
    <t>5134345000  SEGUROS DE BIENES PATRIMONIALES</t>
  </si>
  <si>
    <t>5134347000  FLETES Y MANIOBRAS</t>
  </si>
  <si>
    <t>5135351000  C. Y MTO. M.I.</t>
  </si>
  <si>
    <t>5135352000  I.R.M.M. E.A.E.R.</t>
  </si>
  <si>
    <t>5135353000  I.R.M.E.C. Y T.I.</t>
  </si>
  <si>
    <t>5135355000  R. Y MTO. EQ. T.</t>
  </si>
  <si>
    <t>5135357000  I., R. Y M.M. OEH</t>
  </si>
  <si>
    <t>5135358000  S. LIMPIEZA Y M.D.</t>
  </si>
  <si>
    <t>5135359000  S. JARDIN. Y FUM.</t>
  </si>
  <si>
    <t>5136361100  D. R. TV OM SPAG</t>
  </si>
  <si>
    <t>5136361200  DIF. POR MEDIOS ALTE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</si>
  <si>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</si>
  <si>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</si>
  <si>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</si>
  <si>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</si>
  <si>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</si>
  <si>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</si>
  <si>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</si>
  <si>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</si>
  <si>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</si>
  <si>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5139399000  OTROS SERVICIOS GENERALES</t>
  </si>
  <si>
    <t>5242442000  BECAS O. AYUDA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</si>
  <si>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</si>
  <si>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</si>
  <si>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</si>
  <si>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</si>
  <si>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 ESTATAL BIENES MUEB</t>
  </si>
  <si>
    <t>3110916000  ESTATAL OBRA PÚBLICA</t>
  </si>
  <si>
    <t>3111835000  CONVENIO BIENES MUEBLES</t>
  </si>
  <si>
    <t>3111836000  CONVENIO FEDERAL OBRA PÚBLICA</t>
  </si>
  <si>
    <t>3111924205  MUNICIPAL BIENES MUE</t>
  </si>
  <si>
    <t>3113915000  ESTATALES  BIENES MU</t>
  </si>
  <si>
    <t>3113916000  ESTATALES  OBRA PUBL</t>
  </si>
  <si>
    <t>VHP-02 PATRIMONIO GENERADO</t>
  </si>
  <si>
    <t>3210 Resultado del Ejercicio (Ahorro/Des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</si>
  <si>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</si>
  <si>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</si>
  <si>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</si>
  <si>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</si>
  <si>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</si>
  <si>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</si>
  <si>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</si>
  <si>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3,223,194.80</t>
  </si>
  <si>
    <t>IV) NOTAS AL ESTADO DE FLUJO DE EFECTIVO</t>
  </si>
  <si>
    <t>EFE-01 FLUJO DE EFECTIVO</t>
  </si>
  <si>
    <t>1110 EFECTIVO Y EQUIVALENTES</t>
  </si>
  <si>
    <t>1112102001  BANCOMER 00198285020</t>
  </si>
  <si>
    <t>1112102002  BANCOMER 0199739939</t>
  </si>
  <si>
    <t>1112106001  BAJIO 90000450471 RECURSO ESTATAL</t>
  </si>
  <si>
    <t>1112106002  BAJIO 90000450487 RECURSO FEDERAL</t>
  </si>
  <si>
    <t>1112106005  BAJIO 7900005722844 FAFEF 2015</t>
  </si>
  <si>
    <t>1112106006  BAJIO 14622195 0101</t>
  </si>
  <si>
    <t>1112106007  BAJIO 14623029 0101</t>
  </si>
  <si>
    <t>40,814,985.31</t>
  </si>
  <si>
    <t>EFE-02 ADQ. BIENES MUEBLES E INMUEBLES</t>
  </si>
  <si>
    <t>% SUB</t>
  </si>
  <si>
    <t>INMUEBLES</t>
  </si>
  <si>
    <t>1236 Construcciones en Proceso en Bienes</t>
  </si>
  <si>
    <t>1241 Mobiliario y Equipo de Administraci</t>
  </si>
  <si>
    <t>1246 Maquinaria, Otros Equipos y Herrami</t>
  </si>
  <si>
    <t>1247 Colecciones, Obras de Arte y Objeto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</si>
  <si>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</si>
  <si>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</si>
  <si>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</si>
  <si>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</si>
  <si>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2017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</si>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</sst>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7" fillId="3" borderId="0" xfId="0" applyFont="1" applyFill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7" fillId="3" borderId="0" xfId="0" applyFont="1" applyFill="1" applyBorder="1"/>
    <xf numFmtId="164" fontId="2" fillId="3" borderId="3" xfId="0" applyNumberFormat="1" applyFont="1" applyFill="1" applyBorder="1"/>
    <xf numFmtId="0" fontId="2" fillId="0" borderId="3" xfId="0" applyFont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left"/>
    </xf>
    <xf numFmtId="43" fontId="3" fillId="2" borderId="1" xfId="1" applyFont="1" applyFill="1" applyBorder="1" applyAlignment="1">
      <alignment horizontal="center" vertical="center"/>
    </xf>
    <xf numFmtId="0" fontId="12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4" fontId="2" fillId="0" borderId="3" xfId="0" applyNumberFormat="1" applyFont="1" applyBorder="1"/>
    <xf numFmtId="4" fontId="2" fillId="0" borderId="0" xfId="0" applyNumberFormat="1" applyFont="1"/>
    <xf numFmtId="165" fontId="2" fillId="3" borderId="3" xfId="0" applyNumberFormat="1" applyFont="1" applyFill="1" applyBorder="1"/>
    <xf numFmtId="0" fontId="0" fillId="0" borderId="4" xfId="0" applyBorder="1"/>
    <xf numFmtId="164" fontId="2" fillId="3" borderId="9" xfId="0" applyNumberFormat="1" applyFont="1" applyFill="1" applyBorder="1"/>
    <xf numFmtId="0" fontId="2" fillId="2" borderId="1" xfId="0" applyFont="1" applyFill="1" applyBorder="1"/>
    <xf numFmtId="0" fontId="12" fillId="2" borderId="2" xfId="3" applyFont="1" applyFill="1" applyBorder="1" applyAlignment="1">
      <alignment horizontal="left" vertical="center" wrapText="1"/>
    </xf>
    <xf numFmtId="4" fontId="12" fillId="2" borderId="2" xfId="4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4" fontId="2" fillId="0" borderId="4" xfId="0" applyNumberFormat="1" applyFont="1" applyBorder="1"/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" fontId="12" fillId="2" borderId="1" xfId="4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/>
    <xf numFmtId="43" fontId="2" fillId="3" borderId="0" xfId="0" applyNumberFormat="1" applyFont="1" applyFill="1"/>
    <xf numFmtId="0" fontId="12" fillId="2" borderId="1" xfId="3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2" fontId="2" fillId="0" borderId="0" xfId="2" applyNumberFormat="1" applyFont="1"/>
    <xf numFmtId="0" fontId="3" fillId="2" borderId="1" xfId="2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2" xfId="3" applyFont="1" applyFill="1" applyBorder="1" applyAlignment="1">
      <alignment horizontal="left" vertical="center" wrapText="1"/>
    </xf>
    <xf numFmtId="4" fontId="12" fillId="0" borderId="2" xfId="4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16" xfId="0" applyNumberFormat="1" applyFont="1" applyFill="1" applyBorder="1"/>
    <xf numFmtId="0" fontId="2" fillId="0" borderId="3" xfId="0" applyFont="1" applyFill="1" applyBorder="1"/>
    <xf numFmtId="4" fontId="2" fillId="0" borderId="6" xfId="0" applyNumberFormat="1" applyFont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0" fontId="0" fillId="0" borderId="3" xfId="0" applyBorder="1"/>
    <xf numFmtId="4" fontId="2" fillId="0" borderId="3" xfId="0" applyNumberFormat="1" applyFont="1" applyFill="1" applyBorder="1"/>
    <xf numFmtId="4" fontId="2" fillId="0" borderId="4" xfId="0" applyNumberFormat="1" applyFont="1" applyFill="1" applyBorder="1"/>
    <xf numFmtId="164" fontId="5" fillId="0" borderId="4" xfId="0" applyNumberFormat="1" applyFont="1" applyFill="1" applyBorder="1"/>
    <xf numFmtId="164" fontId="5" fillId="0" borderId="9" xfId="0" applyNumberFormat="1" applyFont="1" applyFill="1" applyBorder="1"/>
    <xf numFmtId="43" fontId="3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1" xfId="3" applyFont="1" applyFill="1" applyBorder="1" applyAlignment="1">
      <alignment horizontal="left" vertical="center" wrapText="1"/>
    </xf>
    <xf numFmtId="4" fontId="12" fillId="0" borderId="1" xfId="4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4" fontId="2" fillId="0" borderId="2" xfId="0" applyNumberFormat="1" applyFont="1" applyBorder="1"/>
    <xf numFmtId="4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Fill="1" applyBorder="1"/>
    <xf numFmtId="49" fontId="3" fillId="0" borderId="3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3" fontId="16" fillId="0" borderId="1" xfId="1" applyFont="1" applyFill="1" applyBorder="1" applyAlignment="1">
      <alignment horizontal="right" vertical="center"/>
    </xf>
    <xf numFmtId="0" fontId="2" fillId="0" borderId="11" xfId="0" applyFont="1" applyFill="1" applyBorder="1"/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2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3" fontId="16" fillId="0" borderId="1" xfId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43" fontId="2" fillId="0" borderId="1" xfId="1" applyFont="1" applyFill="1" applyBorder="1"/>
    <xf numFmtId="0" fontId="16" fillId="0" borderId="0" xfId="0" applyFont="1" applyFill="1" applyAlignment="1">
      <alignment horizontal="center" vertical="center"/>
    </xf>
    <xf numFmtId="43" fontId="15" fillId="0" borderId="1" xfId="1" applyFont="1" applyFill="1" applyBorder="1" applyAlignment="1">
      <alignment horizontal="center" vertical="center"/>
    </xf>
    <xf numFmtId="43" fontId="2" fillId="0" borderId="0" xfId="0" applyNumberFormat="1" applyFont="1" applyFill="1" applyBorder="1"/>
    <xf numFmtId="4" fontId="12" fillId="0" borderId="1" xfId="0" applyNumberFormat="1" applyFont="1" applyBorder="1"/>
    <xf numFmtId="43" fontId="17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/>
    <xf numFmtId="0" fontId="18" fillId="0" borderId="0" xfId="0" applyFont="1" applyFill="1"/>
    <xf numFmtId="0" fontId="17" fillId="0" borderId="1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2" fillId="0" borderId="15" xfId="0" applyFont="1" applyFill="1" applyBorder="1"/>
    <xf numFmtId="0" fontId="15" fillId="0" borderId="1" xfId="0" applyFont="1" applyFill="1" applyBorder="1" applyAlignment="1">
      <alignment vertical="center"/>
    </xf>
    <xf numFmtId="43" fontId="2" fillId="0" borderId="0" xfId="1" applyNumberFormat="1" applyFont="1" applyFill="1" applyBorder="1"/>
    <xf numFmtId="166" fontId="2" fillId="3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4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9" fillId="3" borderId="0" xfId="0" applyFont="1" applyFill="1"/>
    <xf numFmtId="0" fontId="2" fillId="0" borderId="0" xfId="0" applyFont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1492064</xdr:colOff>
      <xdr:row>17</xdr:row>
      <xdr:rowOff>123264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349939" y="30760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1043828</xdr:colOff>
      <xdr:row>52</xdr:row>
      <xdr:rowOff>100853</xdr:rowOff>
    </xdr:from>
    <xdr:ext cx="1750287" cy="468013"/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6901703" y="943535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885265</xdr:colOff>
      <xdr:row>62</xdr:row>
      <xdr:rowOff>56030</xdr:rowOff>
    </xdr:from>
    <xdr:ext cx="1750287" cy="468013"/>
    <xdr:sp macro="" textlink="">
      <xdr:nvSpPr>
        <xdr:cNvPr id="4" name="5 Rectángul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743140" y="1137173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1200723</xdr:colOff>
      <xdr:row>69</xdr:row>
      <xdr:rowOff>280147</xdr:rowOff>
    </xdr:from>
    <xdr:ext cx="1750287" cy="468013"/>
    <xdr:sp macro="" textlink="">
      <xdr:nvSpPr>
        <xdr:cNvPr id="5" name="6 Rectángul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058598" y="1283409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11206</xdr:colOff>
      <xdr:row>126</xdr:row>
      <xdr:rowOff>326651</xdr:rowOff>
    </xdr:from>
    <xdr:ext cx="1750287" cy="468013"/>
    <xdr:sp macro="" textlink="">
      <xdr:nvSpPr>
        <xdr:cNvPr id="6" name="7 Rectángul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5869081" y="2275802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313765</xdr:colOff>
      <xdr:row>134</xdr:row>
      <xdr:rowOff>123265</xdr:rowOff>
    </xdr:from>
    <xdr:ext cx="1750287" cy="468013"/>
    <xdr:sp macro="" textlink="">
      <xdr:nvSpPr>
        <xdr:cNvPr id="7" name="8 Rectángul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6171640" y="2421199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750287" cy="468013"/>
    <xdr:sp macro="" textlink="">
      <xdr:nvSpPr>
        <xdr:cNvPr id="8" name="9 Rectángul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5857875" y="304990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179</xdr:row>
      <xdr:rowOff>44822</xdr:rowOff>
    </xdr:from>
    <xdr:ext cx="1750287" cy="468013"/>
    <xdr:sp macro="" textlink="">
      <xdr:nvSpPr>
        <xdr:cNvPr id="9" name="10 Rectángul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5857875" y="3191547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186</xdr:row>
      <xdr:rowOff>24091</xdr:rowOff>
    </xdr:from>
    <xdr:ext cx="1750287" cy="468013"/>
    <xdr:sp macro="" textlink="">
      <xdr:nvSpPr>
        <xdr:cNvPr id="10" name="11 Rectángul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5857875" y="3322824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1221454</xdr:colOff>
      <xdr:row>430</xdr:row>
      <xdr:rowOff>0</xdr:rowOff>
    </xdr:from>
    <xdr:ext cx="1750287" cy="468013"/>
    <xdr:sp macro="" textlink="">
      <xdr:nvSpPr>
        <xdr:cNvPr id="11" name="15 Rectángul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079329" y="756189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1206500</xdr:colOff>
      <xdr:row>438</xdr:row>
      <xdr:rowOff>0</xdr:rowOff>
    </xdr:from>
    <xdr:to>
      <xdr:col>1</xdr:col>
      <xdr:colOff>3873500</xdr:colOff>
      <xdr:row>443</xdr:row>
      <xdr:rowOff>15874</xdr:rowOff>
    </xdr:to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2025650" y="77009625"/>
          <a:ext cx="2667000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1562095</xdr:colOff>
      <xdr:row>438</xdr:row>
      <xdr:rowOff>26187</xdr:rowOff>
    </xdr:from>
    <xdr:to>
      <xdr:col>4</xdr:col>
      <xdr:colOff>748949</xdr:colOff>
      <xdr:row>443</xdr:row>
      <xdr:rowOff>42061</xdr:rowOff>
    </xdr:to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7419970" y="77035812"/>
          <a:ext cx="3015904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54"/>
  <sheetViews>
    <sheetView showGridLines="0" tabSelected="1" view="pageLayout" topLeftCell="A225" zoomScale="87" zoomScaleNormal="85" zoomScaleSheetLayoutView="80" zoomScalePageLayoutView="87" workbookViewId="0">
      <selection activeCell="E423" sqref="E423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>
      <c r="B5" s="4"/>
      <c r="C5" s="5"/>
      <c r="D5" s="6"/>
      <c r="E5" s="6"/>
      <c r="F5" s="6"/>
    </row>
    <row r="6" spans="1:12">
      <c r="D6" s="7" t="s">
        <v>2</v>
      </c>
      <c r="E6" s="8" t="s">
        <v>3</v>
      </c>
      <c r="F6" s="9"/>
    </row>
    <row r="7" spans="1:12">
      <c r="B7" s="7"/>
      <c r="C7" s="10"/>
      <c r="D7" s="11"/>
      <c r="E7" s="12"/>
      <c r="F7" s="13"/>
      <c r="I7" s="11"/>
      <c r="J7" s="12"/>
      <c r="K7" s="13"/>
      <c r="L7" s="12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0"/>
      <c r="D10" s="11"/>
      <c r="E10" s="12"/>
      <c r="F10" s="13"/>
    </row>
    <row r="11" spans="1:12">
      <c r="B11" s="16" t="s">
        <v>5</v>
      </c>
      <c r="C11" s="17"/>
      <c r="D11" s="6"/>
      <c r="E11" s="6"/>
      <c r="F11" s="6"/>
    </row>
    <row r="12" spans="1:12">
      <c r="B12" s="18"/>
      <c r="C12" s="5"/>
      <c r="D12" s="6"/>
      <c r="E12" s="6"/>
      <c r="F12" s="6"/>
    </row>
    <row r="13" spans="1:12">
      <c r="B13" s="19" t="s">
        <v>6</v>
      </c>
      <c r="C13" s="5"/>
      <c r="D13" s="6"/>
      <c r="E13" s="6"/>
      <c r="F13" s="6"/>
    </row>
    <row r="14" spans="1:12">
      <c r="C14" s="5"/>
    </row>
    <row r="15" spans="1:12">
      <c r="B15" s="20" t="s">
        <v>7</v>
      </c>
      <c r="C15" s="12"/>
      <c r="D15" s="12"/>
      <c r="E15" s="12"/>
    </row>
    <row r="16" spans="1:12">
      <c r="B16" s="21"/>
      <c r="C16" s="12"/>
      <c r="D16" s="12"/>
      <c r="E16" s="12"/>
    </row>
    <row r="17" spans="2:5" ht="20.25" customHeight="1">
      <c r="B17" s="22" t="s">
        <v>8</v>
      </c>
      <c r="C17" s="23" t="s">
        <v>9</v>
      </c>
      <c r="D17" s="23" t="s">
        <v>10</v>
      </c>
      <c r="E17" s="23" t="s">
        <v>11</v>
      </c>
    </row>
    <row r="18" spans="2:5">
      <c r="B18" s="24" t="s">
        <v>12</v>
      </c>
      <c r="C18" s="25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6" t="s">
        <v>13</v>
      </c>
      <c r="C20" s="27"/>
      <c r="D20" s="27">
        <v>0</v>
      </c>
      <c r="E20" s="27">
        <v>0</v>
      </c>
    </row>
    <row r="21" spans="2:5">
      <c r="B21" s="26"/>
      <c r="C21" s="27"/>
      <c r="D21" s="27">
        <v>0</v>
      </c>
      <c r="E21" s="27">
        <v>0</v>
      </c>
    </row>
    <row r="22" spans="2:5">
      <c r="B22" s="28" t="s">
        <v>14</v>
      </c>
      <c r="C22" s="29"/>
      <c r="D22" s="29">
        <v>0</v>
      </c>
      <c r="E22" s="29">
        <v>0</v>
      </c>
    </row>
    <row r="23" spans="2:5">
      <c r="B23" s="21"/>
      <c r="C23" s="23">
        <f>SUM(C18:C22)</f>
        <v>0</v>
      </c>
      <c r="D23" s="23"/>
      <c r="E23" s="23">
        <f>SUM(E18:E22)</f>
        <v>0</v>
      </c>
    </row>
    <row r="24" spans="2:5">
      <c r="B24" s="21"/>
      <c r="C24" s="12"/>
      <c r="D24" s="12"/>
      <c r="E24" s="12"/>
    </row>
    <row r="25" spans="2:5">
      <c r="B25" s="21"/>
      <c r="C25" s="12"/>
      <c r="D25" s="12"/>
      <c r="E25" s="12"/>
    </row>
    <row r="26" spans="2:5">
      <c r="B26" s="21"/>
      <c r="C26" s="12"/>
      <c r="D26" s="12"/>
      <c r="E26" s="12"/>
    </row>
    <row r="27" spans="2:5">
      <c r="B27" s="20" t="s">
        <v>15</v>
      </c>
      <c r="C27" s="30"/>
      <c r="D27" s="12"/>
      <c r="E27" s="12"/>
    </row>
    <row r="29" spans="2:5" ht="18.75" customHeight="1">
      <c r="B29" s="22" t="s">
        <v>16</v>
      </c>
      <c r="C29" s="23" t="s">
        <v>9</v>
      </c>
      <c r="D29" s="23" t="s">
        <v>17</v>
      </c>
      <c r="E29" s="23" t="s">
        <v>18</v>
      </c>
    </row>
    <row r="30" spans="2:5">
      <c r="B30" s="26" t="s">
        <v>19</v>
      </c>
      <c r="C30" s="31"/>
      <c r="D30" s="31"/>
      <c r="E30" s="31"/>
    </row>
    <row r="31" spans="2:5">
      <c r="B31" s="32" t="s">
        <v>20</v>
      </c>
      <c r="C31" s="31">
        <v>0.01</v>
      </c>
      <c r="D31" s="31"/>
      <c r="E31" s="31"/>
    </row>
    <row r="32" spans="2:5" ht="14.25" customHeight="1">
      <c r="B32" s="26" t="s">
        <v>21</v>
      </c>
      <c r="C32" s="31"/>
      <c r="D32" s="31"/>
      <c r="E32" s="31"/>
    </row>
    <row r="33" spans="2:6" ht="14.25" customHeight="1">
      <c r="B33" s="26"/>
      <c r="C33" s="31"/>
      <c r="D33" s="31"/>
      <c r="E33" s="31"/>
    </row>
    <row r="34" spans="2:6" ht="14.25" customHeight="1">
      <c r="B34" s="28"/>
      <c r="C34" s="33"/>
      <c r="D34" s="33"/>
      <c r="E34" s="33"/>
    </row>
    <row r="35" spans="2:6" ht="14.25" customHeight="1">
      <c r="C35" s="23">
        <f>SUM(C30:C34)</f>
        <v>0.01</v>
      </c>
      <c r="D35" s="23">
        <f>SUM(D30:D34)</f>
        <v>0</v>
      </c>
      <c r="E35" s="23">
        <f>SUM(E30:E34)</f>
        <v>0</v>
      </c>
    </row>
    <row r="36" spans="2:6" ht="14.25" customHeight="1">
      <c r="C36" s="34"/>
      <c r="D36" s="34"/>
      <c r="E36" s="34"/>
    </row>
    <row r="37" spans="2:6" ht="14.25" customHeight="1"/>
    <row r="38" spans="2:6" ht="23.25" customHeight="1">
      <c r="B38" s="22" t="s">
        <v>22</v>
      </c>
      <c r="C38" s="23" t="s">
        <v>9</v>
      </c>
      <c r="D38" s="23" t="s">
        <v>23</v>
      </c>
      <c r="E38" s="23" t="s">
        <v>24</v>
      </c>
      <c r="F38" s="23" t="s">
        <v>25</v>
      </c>
    </row>
    <row r="39" spans="2:6" ht="14.25" customHeight="1">
      <c r="B39" s="26" t="s">
        <v>26</v>
      </c>
      <c r="C39" s="31"/>
      <c r="D39" s="31"/>
      <c r="E39" s="31"/>
      <c r="F39" s="31"/>
    </row>
    <row r="40" spans="2:6" ht="14.25" customHeight="1">
      <c r="B40" s="35" t="s">
        <v>27</v>
      </c>
      <c r="C40" s="31">
        <v>6939.22</v>
      </c>
      <c r="D40" s="31">
        <v>6939.22</v>
      </c>
      <c r="E40" s="31"/>
      <c r="F40" s="31"/>
    </row>
    <row r="41" spans="2:6" ht="14.25" customHeight="1">
      <c r="B41" s="35" t="s">
        <v>28</v>
      </c>
      <c r="C41" s="31">
        <v>9463.2000000000007</v>
      </c>
      <c r="D41" s="31">
        <v>9463.2000000000007</v>
      </c>
      <c r="E41" s="31"/>
      <c r="F41" s="31"/>
    </row>
    <row r="42" spans="2:6" ht="14.25" customHeight="1">
      <c r="B42" s="35" t="s">
        <v>29</v>
      </c>
      <c r="C42" s="31">
        <v>0.65</v>
      </c>
      <c r="D42" s="31">
        <v>0.65</v>
      </c>
      <c r="E42" s="31"/>
      <c r="F42" s="31"/>
    </row>
    <row r="43" spans="2:6" ht="14.25" customHeight="1">
      <c r="B43" s="26" t="s">
        <v>30</v>
      </c>
      <c r="C43" s="31"/>
      <c r="D43" s="31"/>
      <c r="E43" s="31"/>
      <c r="F43" s="31"/>
    </row>
    <row r="44" spans="2:6" ht="14.25" customHeight="1">
      <c r="B44" s="35" t="s">
        <v>31</v>
      </c>
      <c r="C44" s="31">
        <v>5000</v>
      </c>
      <c r="D44" s="31">
        <v>5000</v>
      </c>
      <c r="E44" s="31"/>
      <c r="F44" s="31"/>
    </row>
    <row r="45" spans="2:6" ht="14.25" customHeight="1">
      <c r="B45" s="28"/>
      <c r="C45" s="33"/>
      <c r="D45" s="33"/>
      <c r="E45" s="33"/>
      <c r="F45" s="33"/>
    </row>
    <row r="46" spans="2:6" ht="14.25" customHeight="1">
      <c r="C46" s="36">
        <f>SUM(C38:C45)</f>
        <v>21403.070000000003</v>
      </c>
      <c r="D46" s="36">
        <f>SUM(D38:D45)</f>
        <v>21403.070000000003</v>
      </c>
      <c r="E46" s="23">
        <f>SUM(E38:E45)</f>
        <v>0</v>
      </c>
      <c r="F46" s="23">
        <f>SUM(F38:F45)</f>
        <v>0</v>
      </c>
    </row>
    <row r="47" spans="2:6" ht="14.25" customHeight="1"/>
    <row r="48" spans="2:6" ht="14.25" customHeight="1"/>
    <row r="49" spans="2:7" ht="14.25" customHeight="1"/>
    <row r="50" spans="2:7" ht="14.25" customHeight="1">
      <c r="B50" s="20" t="s">
        <v>32</v>
      </c>
    </row>
    <row r="51" spans="2:7" ht="14.25" customHeight="1">
      <c r="B51" s="37"/>
    </row>
    <row r="52" spans="2:7" ht="24" customHeight="1">
      <c r="B52" s="22" t="s">
        <v>33</v>
      </c>
      <c r="C52" s="23" t="s">
        <v>9</v>
      </c>
      <c r="D52" s="23" t="s">
        <v>34</v>
      </c>
    </row>
    <row r="53" spans="2:7" ht="14.25" customHeight="1">
      <c r="B53" s="24" t="s">
        <v>35</v>
      </c>
      <c r="C53" s="25"/>
      <c r="D53" s="25">
        <v>0</v>
      </c>
    </row>
    <row r="54" spans="2:7" ht="14.25" customHeight="1">
      <c r="B54" s="26"/>
      <c r="C54" s="27"/>
      <c r="D54" s="27">
        <v>0</v>
      </c>
    </row>
    <row r="55" spans="2:7" ht="14.25" customHeight="1">
      <c r="B55" s="26" t="s">
        <v>36</v>
      </c>
      <c r="C55" s="27"/>
      <c r="D55" s="27"/>
    </row>
    <row r="56" spans="2:7" ht="14.25" customHeight="1">
      <c r="B56" s="28"/>
      <c r="C56" s="29"/>
      <c r="D56" s="29">
        <v>0</v>
      </c>
    </row>
    <row r="57" spans="2:7" ht="14.25" customHeight="1">
      <c r="B57" s="38"/>
      <c r="C57" s="23">
        <f>SUM(C52:C56)</f>
        <v>0</v>
      </c>
      <c r="D57" s="23"/>
    </row>
    <row r="58" spans="2:7" ht="14.25" customHeight="1">
      <c r="B58" s="38"/>
      <c r="C58" s="39"/>
      <c r="D58" s="39"/>
    </row>
    <row r="59" spans="2:7" ht="14.25" customHeight="1"/>
    <row r="60" spans="2:7" ht="14.25" customHeight="1">
      <c r="B60" s="20" t="s">
        <v>37</v>
      </c>
    </row>
    <row r="61" spans="2:7" ht="14.25" customHeight="1">
      <c r="B61" s="37"/>
    </row>
    <row r="62" spans="2:7" ht="27.75" customHeight="1">
      <c r="B62" s="22" t="s">
        <v>38</v>
      </c>
      <c r="C62" s="23" t="s">
        <v>9</v>
      </c>
      <c r="D62" s="23" t="s">
        <v>10</v>
      </c>
      <c r="E62" s="23" t="s">
        <v>39</v>
      </c>
      <c r="F62" s="40" t="s">
        <v>40</v>
      </c>
      <c r="G62" s="23" t="s">
        <v>41</v>
      </c>
    </row>
    <row r="63" spans="2:7" ht="14.25" customHeight="1">
      <c r="B63" s="41" t="s">
        <v>42</v>
      </c>
      <c r="C63" s="39"/>
      <c r="D63" s="39">
        <v>0</v>
      </c>
      <c r="E63" s="39">
        <v>0</v>
      </c>
      <c r="F63" s="39">
        <v>0</v>
      </c>
      <c r="G63" s="42">
        <v>0</v>
      </c>
    </row>
    <row r="64" spans="2:7" ht="14.25" customHeight="1">
      <c r="B64" s="41"/>
      <c r="C64" s="39"/>
      <c r="D64" s="39">
        <v>0</v>
      </c>
      <c r="E64" s="39">
        <v>0</v>
      </c>
      <c r="F64" s="39">
        <v>0</v>
      </c>
      <c r="G64" s="42">
        <v>0</v>
      </c>
    </row>
    <row r="65" spans="2:7" ht="14.25" customHeight="1">
      <c r="B65" s="41"/>
      <c r="C65" s="39"/>
      <c r="D65" s="39">
        <v>0</v>
      </c>
      <c r="E65" s="39">
        <v>0</v>
      </c>
      <c r="F65" s="39">
        <v>0</v>
      </c>
      <c r="G65" s="42">
        <v>0</v>
      </c>
    </row>
    <row r="66" spans="2:7" ht="14.25" customHeight="1">
      <c r="B66" s="43"/>
      <c r="C66" s="44"/>
      <c r="D66" s="44">
        <v>0</v>
      </c>
      <c r="E66" s="44">
        <v>0</v>
      </c>
      <c r="F66" s="44">
        <v>0</v>
      </c>
      <c r="G66" s="45">
        <v>0</v>
      </c>
    </row>
    <row r="67" spans="2:7" ht="15" customHeight="1">
      <c r="B67" s="38"/>
      <c r="C67" s="23">
        <f>SUM(C62:C66)</f>
        <v>0</v>
      </c>
      <c r="D67" s="46">
        <v>0</v>
      </c>
      <c r="E67" s="47">
        <v>0</v>
      </c>
      <c r="F67" s="47">
        <v>0</v>
      </c>
      <c r="G67" s="48">
        <v>0</v>
      </c>
    </row>
    <row r="68" spans="2:7">
      <c r="B68" s="38"/>
      <c r="C68" s="49"/>
      <c r="D68" s="49"/>
      <c r="E68" s="49"/>
      <c r="F68" s="49"/>
      <c r="G68" s="49"/>
    </row>
    <row r="69" spans="2:7">
      <c r="B69" s="38"/>
      <c r="C69" s="49"/>
      <c r="D69" s="49"/>
      <c r="E69" s="49"/>
      <c r="F69" s="49"/>
      <c r="G69" s="49"/>
    </row>
    <row r="70" spans="2:7" ht="26.25" customHeight="1">
      <c r="B70" s="22" t="s">
        <v>43</v>
      </c>
      <c r="C70" s="23" t="s">
        <v>9</v>
      </c>
      <c r="D70" s="23" t="s">
        <v>10</v>
      </c>
      <c r="E70" s="23" t="s">
        <v>44</v>
      </c>
      <c r="F70" s="49"/>
      <c r="G70" s="49"/>
    </row>
    <row r="71" spans="2:7">
      <c r="B71" s="24" t="s">
        <v>45</v>
      </c>
      <c r="C71" s="42"/>
      <c r="D71" s="27">
        <v>0</v>
      </c>
      <c r="E71" s="27">
        <v>0</v>
      </c>
      <c r="F71" s="49"/>
      <c r="G71" s="49"/>
    </row>
    <row r="72" spans="2:7">
      <c r="B72" s="28"/>
      <c r="C72" s="42"/>
      <c r="D72" s="27">
        <v>0</v>
      </c>
      <c r="E72" s="27">
        <v>0</v>
      </c>
      <c r="F72" s="49"/>
      <c r="G72" s="49"/>
    </row>
    <row r="73" spans="2:7" ht="16.5" customHeight="1">
      <c r="B73" s="38"/>
      <c r="C73" s="23">
        <f>SUM(C71:C72)</f>
        <v>0</v>
      </c>
      <c r="D73" s="50"/>
      <c r="E73" s="51"/>
      <c r="F73" s="49"/>
      <c r="G73" s="49"/>
    </row>
    <row r="74" spans="2:7">
      <c r="B74" s="38"/>
      <c r="C74" s="49"/>
      <c r="D74" s="49"/>
      <c r="E74" s="49"/>
      <c r="F74" s="49"/>
      <c r="G74" s="49"/>
    </row>
    <row r="75" spans="2:7">
      <c r="B75" s="37"/>
    </row>
    <row r="76" spans="2:7">
      <c r="B76" s="20" t="s">
        <v>46</v>
      </c>
    </row>
    <row r="78" spans="2:7">
      <c r="B78" s="37"/>
    </row>
    <row r="79" spans="2:7" ht="24" customHeight="1">
      <c r="B79" s="22" t="s">
        <v>47</v>
      </c>
      <c r="C79" s="23" t="s">
        <v>48</v>
      </c>
      <c r="D79" s="23" t="s">
        <v>49</v>
      </c>
      <c r="E79" s="23" t="s">
        <v>50</v>
      </c>
      <c r="F79" s="23" t="s">
        <v>51</v>
      </c>
    </row>
    <row r="80" spans="2:7">
      <c r="B80" s="24" t="s">
        <v>52</v>
      </c>
      <c r="C80" s="52"/>
      <c r="D80" s="53"/>
      <c r="E80" s="53"/>
      <c r="F80" s="53">
        <v>0</v>
      </c>
    </row>
    <row r="81" spans="2:6">
      <c r="B81" s="32" t="s">
        <v>53</v>
      </c>
      <c r="C81" s="54">
        <v>8490609.7100000009</v>
      </c>
      <c r="D81" s="54">
        <v>30667131.82</v>
      </c>
      <c r="E81" s="55">
        <f>(+C81-D81)*-1</f>
        <v>22176522.109999999</v>
      </c>
      <c r="F81" s="31">
        <v>0</v>
      </c>
    </row>
    <row r="82" spans="2:6">
      <c r="B82" s="26" t="s">
        <v>54</v>
      </c>
      <c r="C82" s="54"/>
      <c r="D82" s="54"/>
      <c r="E82" s="31"/>
      <c r="F82" s="31">
        <v>0</v>
      </c>
    </row>
    <row r="83" spans="2:6">
      <c r="B83" s="32" t="s">
        <v>55</v>
      </c>
      <c r="C83" s="54">
        <v>889402.63</v>
      </c>
      <c r="D83" s="54">
        <v>1377000.96</v>
      </c>
      <c r="E83" s="55">
        <f>(+C83-D83)*-1</f>
        <v>487598.32999999996</v>
      </c>
      <c r="F83" s="31"/>
    </row>
    <row r="84" spans="2:6">
      <c r="B84" s="32" t="s">
        <v>56</v>
      </c>
      <c r="C84" s="54">
        <v>663546.84</v>
      </c>
      <c r="D84" s="54">
        <v>1816248.03</v>
      </c>
      <c r="E84" s="55">
        <f>(+C84-D84)*-1</f>
        <v>1152701.19</v>
      </c>
      <c r="F84" s="31"/>
    </row>
    <row r="85" spans="2:6">
      <c r="B85" s="32" t="s">
        <v>57</v>
      </c>
      <c r="C85" s="54">
        <v>111318.12</v>
      </c>
      <c r="D85" s="54">
        <v>154974</v>
      </c>
      <c r="E85" s="55">
        <f>(+C85-D85)*-1</f>
        <v>43655.880000000005</v>
      </c>
      <c r="F85" s="31"/>
    </row>
    <row r="86" spans="2:6">
      <c r="B86" s="32" t="s">
        <v>58</v>
      </c>
      <c r="C86" s="54">
        <v>87689.5</v>
      </c>
      <c r="D86" s="54">
        <v>87689.5</v>
      </c>
      <c r="E86" s="31"/>
      <c r="F86" s="31"/>
    </row>
    <row r="87" spans="2:6">
      <c r="B87" s="32" t="s">
        <v>59</v>
      </c>
      <c r="C87" s="54">
        <v>14909.3</v>
      </c>
      <c r="D87" s="54">
        <v>14909.3</v>
      </c>
      <c r="E87" s="31"/>
      <c r="F87" s="31"/>
    </row>
    <row r="88" spans="2:6">
      <c r="B88" s="32" t="s">
        <v>60</v>
      </c>
      <c r="C88" s="54">
        <v>133915.04999999999</v>
      </c>
      <c r="D88" s="54">
        <v>133915.04999999999</v>
      </c>
      <c r="E88" s="31"/>
      <c r="F88" s="31"/>
    </row>
    <row r="89" spans="2:6">
      <c r="B89" s="32" t="s">
        <v>61</v>
      </c>
      <c r="C89" s="54">
        <v>1959889.6</v>
      </c>
      <c r="D89" s="54">
        <v>1959889.6</v>
      </c>
      <c r="E89" s="31"/>
      <c r="F89" s="31"/>
    </row>
    <row r="90" spans="2:6">
      <c r="B90" s="32" t="s">
        <v>62</v>
      </c>
      <c r="C90" s="54">
        <v>378298.88</v>
      </c>
      <c r="D90" s="54">
        <v>378298.88</v>
      </c>
      <c r="E90" s="31"/>
      <c r="F90" s="31"/>
    </row>
    <row r="91" spans="2:6">
      <c r="B91" s="32" t="s">
        <v>63</v>
      </c>
      <c r="C91" s="54">
        <v>0</v>
      </c>
      <c r="D91" s="54">
        <v>5617</v>
      </c>
      <c r="E91" s="55">
        <f>(+C91-D91)*-1</f>
        <v>5617</v>
      </c>
      <c r="F91" s="31"/>
    </row>
    <row r="92" spans="2:6">
      <c r="B92" s="32" t="s">
        <v>64</v>
      </c>
      <c r="C92" s="54">
        <v>16200</v>
      </c>
      <c r="D92" s="54">
        <v>16200</v>
      </c>
      <c r="E92" s="31"/>
      <c r="F92" s="31"/>
    </row>
    <row r="93" spans="2:6">
      <c r="B93" s="32" t="s">
        <v>65</v>
      </c>
      <c r="C93" s="54">
        <v>68266</v>
      </c>
      <c r="D93" s="54">
        <v>68266</v>
      </c>
      <c r="E93" s="31"/>
      <c r="F93" s="31"/>
    </row>
    <row r="94" spans="2:6">
      <c r="B94" s="32" t="s">
        <v>66</v>
      </c>
      <c r="C94" s="54">
        <v>16321.2</v>
      </c>
      <c r="D94" s="54">
        <v>321186.55</v>
      </c>
      <c r="E94" s="55">
        <f>(+C94-D94)*-1</f>
        <v>304865.34999999998</v>
      </c>
      <c r="F94" s="31"/>
    </row>
    <row r="95" spans="2:6">
      <c r="B95" s="32" t="s">
        <v>67</v>
      </c>
      <c r="C95" s="54">
        <v>167665</v>
      </c>
      <c r="D95" s="54">
        <v>295231.92</v>
      </c>
      <c r="E95" s="55">
        <f>(+C95-D95)*-1</f>
        <v>127566.91999999998</v>
      </c>
      <c r="F95" s="31"/>
    </row>
    <row r="96" spans="2:6">
      <c r="B96" s="32" t="s">
        <v>68</v>
      </c>
      <c r="C96" s="54">
        <v>0</v>
      </c>
      <c r="D96" s="54">
        <v>77490</v>
      </c>
      <c r="E96" s="55">
        <f>(+C96-D96)*-1</f>
        <v>77490</v>
      </c>
      <c r="F96" s="31"/>
    </row>
    <row r="97" spans="2:6">
      <c r="B97" s="26" t="s">
        <v>69</v>
      </c>
      <c r="C97" s="54"/>
      <c r="D97" s="54"/>
      <c r="E97" s="31"/>
      <c r="F97" s="31"/>
    </row>
    <row r="98" spans="2:6">
      <c r="B98" s="32" t="s">
        <v>70</v>
      </c>
      <c r="C98" s="54">
        <v>31465.53</v>
      </c>
      <c r="D98" s="54">
        <v>31465.53</v>
      </c>
      <c r="E98" s="31"/>
      <c r="F98" s="31"/>
    </row>
    <row r="99" spans="2:6">
      <c r="B99" s="32" t="s">
        <v>71</v>
      </c>
      <c r="C99" s="54">
        <v>118805.63</v>
      </c>
      <c r="D99" s="54">
        <v>118805.63</v>
      </c>
      <c r="E99" s="31"/>
      <c r="F99" s="31"/>
    </row>
    <row r="100" spans="2:6">
      <c r="B100" s="32" t="s">
        <v>72</v>
      </c>
      <c r="C100" s="54">
        <v>3907.03</v>
      </c>
      <c r="D100" s="54">
        <v>3907.03</v>
      </c>
      <c r="E100" s="31"/>
      <c r="F100" s="31"/>
    </row>
    <row r="101" spans="2:6">
      <c r="B101" s="32" t="s">
        <v>73</v>
      </c>
      <c r="C101" s="54">
        <v>2922.98</v>
      </c>
      <c r="D101" s="54">
        <v>2922.98</v>
      </c>
      <c r="E101" s="31"/>
      <c r="F101" s="31"/>
    </row>
    <row r="102" spans="2:6">
      <c r="B102" s="32" t="s">
        <v>74</v>
      </c>
      <c r="C102" s="32">
        <v>248.49</v>
      </c>
      <c r="D102" s="54">
        <v>248.49</v>
      </c>
      <c r="E102" s="31"/>
      <c r="F102" s="31"/>
    </row>
    <row r="103" spans="2:6">
      <c r="B103" s="32" t="s">
        <v>75</v>
      </c>
      <c r="C103" s="54">
        <v>10044.02</v>
      </c>
      <c r="D103" s="54">
        <v>10044.02</v>
      </c>
      <c r="E103" s="31"/>
      <c r="F103" s="31"/>
    </row>
    <row r="104" spans="2:6">
      <c r="B104" s="32" t="s">
        <v>76</v>
      </c>
      <c r="C104" s="54">
        <v>163324.13</v>
      </c>
      <c r="D104" s="54">
        <v>163324.13</v>
      </c>
      <c r="E104" s="31"/>
      <c r="F104" s="31"/>
    </row>
    <row r="105" spans="2:6">
      <c r="B105" s="32" t="s">
        <v>77</v>
      </c>
      <c r="C105" s="54">
        <v>102455.94</v>
      </c>
      <c r="D105" s="54">
        <v>102455.94</v>
      </c>
      <c r="E105" s="31"/>
      <c r="F105" s="31"/>
    </row>
    <row r="106" spans="2:6">
      <c r="B106" s="32" t="s">
        <v>78</v>
      </c>
      <c r="C106" s="32">
        <v>540</v>
      </c>
      <c r="D106" s="32">
        <v>540</v>
      </c>
      <c r="E106" s="31"/>
      <c r="F106" s="31"/>
    </row>
    <row r="107" spans="2:6">
      <c r="B107" s="32" t="s">
        <v>79</v>
      </c>
      <c r="C107" s="54">
        <v>1664.41</v>
      </c>
      <c r="D107" s="54">
        <v>1664.41</v>
      </c>
      <c r="E107" s="31"/>
      <c r="F107" s="31"/>
    </row>
    <row r="108" spans="2:6">
      <c r="B108" s="32" t="s">
        <v>80</v>
      </c>
      <c r="C108" s="32">
        <v>748.08</v>
      </c>
      <c r="D108" s="32">
        <v>748.08</v>
      </c>
      <c r="E108" s="31"/>
      <c r="F108" s="31"/>
    </row>
    <row r="109" spans="2:6">
      <c r="B109" s="32" t="s">
        <v>81</v>
      </c>
      <c r="C109" s="32">
        <v>131.63</v>
      </c>
      <c r="D109" s="32">
        <v>131.63</v>
      </c>
      <c r="E109" s="31"/>
      <c r="F109" s="31"/>
    </row>
    <row r="110" spans="2:6">
      <c r="B110" s="32"/>
      <c r="C110" s="54"/>
      <c r="D110" s="54"/>
      <c r="E110" s="31"/>
      <c r="F110" s="31">
        <v>0</v>
      </c>
    </row>
    <row r="111" spans="2:6">
      <c r="B111" s="26"/>
      <c r="C111" s="56"/>
      <c r="D111" s="31"/>
      <c r="E111" s="31"/>
      <c r="F111" s="31">
        <v>0</v>
      </c>
    </row>
    <row r="112" spans="2:6" ht="15">
      <c r="B112" s="57"/>
      <c r="C112" s="58"/>
      <c r="D112" s="33"/>
      <c r="E112" s="33"/>
      <c r="F112" s="33">
        <v>0</v>
      </c>
    </row>
    <row r="113" spans="2:6" ht="18" customHeight="1">
      <c r="C113" s="36">
        <f>SUM(C81:C96)-SUM(C98:C111)</f>
        <v>12561773.960000003</v>
      </c>
      <c r="D113" s="36">
        <f>SUM(D81:D96)-SUM(D98:D111)</f>
        <v>36937790.740000002</v>
      </c>
      <c r="E113" s="36">
        <f>SUM(E81:E96)-SUM(E98:E111)</f>
        <v>24376016.780000001</v>
      </c>
      <c r="F113" s="59"/>
    </row>
    <row r="116" spans="2:6" ht="21.75" customHeight="1">
      <c r="B116" s="22" t="s">
        <v>82</v>
      </c>
      <c r="C116" s="23" t="s">
        <v>48</v>
      </c>
      <c r="D116" s="23" t="s">
        <v>49</v>
      </c>
      <c r="E116" s="23" t="s">
        <v>50</v>
      </c>
      <c r="F116" s="23" t="s">
        <v>51</v>
      </c>
    </row>
    <row r="117" spans="2:6">
      <c r="B117" s="24" t="s">
        <v>83</v>
      </c>
      <c r="C117" s="25"/>
      <c r="D117" s="25"/>
      <c r="E117" s="25"/>
      <c r="F117" s="25"/>
    </row>
    <row r="118" spans="2:6">
      <c r="B118" s="26"/>
      <c r="C118" s="27"/>
      <c r="D118" s="27"/>
      <c r="E118" s="27"/>
      <c r="F118" s="27"/>
    </row>
    <row r="119" spans="2:6">
      <c r="B119" s="26" t="s">
        <v>84</v>
      </c>
      <c r="C119" s="27"/>
      <c r="D119" s="27"/>
      <c r="E119" s="27"/>
      <c r="F119" s="27"/>
    </row>
    <row r="120" spans="2:6">
      <c r="B120" s="32" t="s">
        <v>85</v>
      </c>
      <c r="C120" s="54">
        <v>13646.92</v>
      </c>
      <c r="D120" s="55">
        <v>13646.92</v>
      </c>
      <c r="E120" s="27"/>
      <c r="F120" s="27"/>
    </row>
    <row r="121" spans="2:6">
      <c r="B121" s="32" t="s">
        <v>86</v>
      </c>
      <c r="C121" s="54">
        <v>-13646.88</v>
      </c>
      <c r="D121" s="54">
        <v>-13646.88</v>
      </c>
      <c r="E121" s="55"/>
      <c r="F121" s="27"/>
    </row>
    <row r="122" spans="2:6">
      <c r="B122" s="26" t="s">
        <v>69</v>
      </c>
      <c r="C122" s="27"/>
      <c r="D122" s="27"/>
      <c r="E122" s="27"/>
      <c r="F122" s="27"/>
    </row>
    <row r="123" spans="2:6" ht="15">
      <c r="B123" s="57"/>
      <c r="C123" s="29"/>
      <c r="D123" s="29"/>
      <c r="E123" s="29"/>
      <c r="F123" s="29"/>
    </row>
    <row r="124" spans="2:6" ht="16.5" customHeight="1">
      <c r="C124" s="23" t="s">
        <v>87</v>
      </c>
      <c r="D124" s="23" t="s">
        <v>87</v>
      </c>
      <c r="E124" s="23"/>
      <c r="F124" s="59"/>
    </row>
    <row r="127" spans="2:6" ht="27" customHeight="1">
      <c r="B127" s="22" t="s">
        <v>88</v>
      </c>
      <c r="C127" s="23" t="s">
        <v>9</v>
      </c>
    </row>
    <row r="128" spans="2:6">
      <c r="B128" s="24" t="s">
        <v>89</v>
      </c>
      <c r="C128" s="25"/>
    </row>
    <row r="129" spans="2:4">
      <c r="B129" s="26"/>
      <c r="C129" s="27"/>
    </row>
    <row r="130" spans="2:4">
      <c r="B130" s="28"/>
      <c r="C130" s="29"/>
    </row>
    <row r="131" spans="2:4" ht="15" customHeight="1">
      <c r="C131" s="23">
        <f>SUM(C129:C130)</f>
        <v>0</v>
      </c>
    </row>
    <row r="132" spans="2:4" ht="15">
      <c r="B132"/>
    </row>
    <row r="134" spans="2:4" ht="22.5" customHeight="1">
      <c r="B134" s="60" t="s">
        <v>90</v>
      </c>
      <c r="C134" s="61" t="s">
        <v>9</v>
      </c>
      <c r="D134" s="62" t="s">
        <v>91</v>
      </c>
    </row>
    <row r="135" spans="2:4">
      <c r="B135" s="63"/>
      <c r="C135" s="64"/>
      <c r="D135" s="65"/>
    </row>
    <row r="136" spans="2:4">
      <c r="B136" s="66"/>
      <c r="C136" s="67"/>
      <c r="D136" s="68"/>
    </row>
    <row r="137" spans="2:4">
      <c r="B137" s="69"/>
      <c r="C137" s="70"/>
      <c r="D137" s="70"/>
    </row>
    <row r="138" spans="2:4">
      <c r="B138" s="69"/>
      <c r="C138" s="70"/>
      <c r="D138" s="70"/>
    </row>
    <row r="139" spans="2:4">
      <c r="B139" s="71"/>
      <c r="C139" s="72"/>
      <c r="D139" s="72"/>
    </row>
    <row r="140" spans="2:4" ht="14.25" customHeight="1">
      <c r="C140" s="23">
        <f>SUM(C138:C139)</f>
        <v>0</v>
      </c>
      <c r="D140" s="23"/>
    </row>
    <row r="144" spans="2:4">
      <c r="B144" s="16" t="s">
        <v>92</v>
      </c>
    </row>
    <row r="146" spans="2:6" ht="20.25" customHeight="1">
      <c r="B146" s="60" t="s">
        <v>93</v>
      </c>
      <c r="C146" s="61" t="s">
        <v>9</v>
      </c>
      <c r="D146" s="23" t="s">
        <v>23</v>
      </c>
      <c r="E146" s="23" t="s">
        <v>24</v>
      </c>
      <c r="F146" s="23" t="s">
        <v>25</v>
      </c>
    </row>
    <row r="147" spans="2:6">
      <c r="B147" s="24"/>
      <c r="C147" s="53"/>
      <c r="D147" s="53"/>
      <c r="E147" s="53"/>
      <c r="F147" s="53"/>
    </row>
    <row r="148" spans="2:6">
      <c r="B148" s="32" t="s">
        <v>94</v>
      </c>
      <c r="C148" s="73">
        <v>135</v>
      </c>
      <c r="D148" s="31"/>
      <c r="E148" s="31"/>
      <c r="F148" s="31"/>
    </row>
    <row r="149" spans="2:6">
      <c r="B149" s="32" t="s">
        <v>95</v>
      </c>
      <c r="C149" s="55">
        <v>442340.36</v>
      </c>
      <c r="D149" s="31"/>
      <c r="E149" s="31"/>
      <c r="F149" s="31"/>
    </row>
    <row r="150" spans="2:6">
      <c r="B150" s="32" t="s">
        <v>96</v>
      </c>
      <c r="C150" s="73">
        <v>-14.33</v>
      </c>
      <c r="D150" s="31"/>
      <c r="E150" s="31"/>
      <c r="F150" s="31"/>
    </row>
    <row r="151" spans="2:6">
      <c r="B151" s="32" t="s">
        <v>97</v>
      </c>
      <c r="C151" s="55">
        <v>-6601.73</v>
      </c>
      <c r="D151" s="31"/>
      <c r="E151" s="31"/>
      <c r="F151" s="31"/>
    </row>
    <row r="152" spans="2:6">
      <c r="B152" s="32" t="s">
        <v>98</v>
      </c>
      <c r="C152" s="73">
        <v>9.34</v>
      </c>
      <c r="D152" s="31"/>
      <c r="E152" s="31"/>
      <c r="F152" s="31"/>
    </row>
    <row r="153" spans="2:6">
      <c r="B153" s="32" t="s">
        <v>99</v>
      </c>
      <c r="C153" s="73">
        <v>-19680.07</v>
      </c>
      <c r="D153" s="31"/>
      <c r="E153" s="31"/>
      <c r="F153" s="31"/>
    </row>
    <row r="154" spans="2:6">
      <c r="B154" s="32" t="s">
        <v>100</v>
      </c>
      <c r="C154" s="55">
        <v>-28953.119999999999</v>
      </c>
      <c r="D154" s="31"/>
      <c r="E154" s="31"/>
      <c r="F154" s="31"/>
    </row>
    <row r="155" spans="2:6">
      <c r="B155" s="32" t="s">
        <v>101</v>
      </c>
      <c r="C155" s="55">
        <v>-95588.46</v>
      </c>
      <c r="D155" s="31"/>
      <c r="E155" s="31"/>
      <c r="F155" s="31"/>
    </row>
    <row r="156" spans="2:6">
      <c r="B156" s="32" t="s">
        <v>102</v>
      </c>
      <c r="C156" s="55">
        <v>-60335.54</v>
      </c>
      <c r="D156" s="31"/>
      <c r="E156" s="31"/>
      <c r="F156" s="31"/>
    </row>
    <row r="157" spans="2:6">
      <c r="B157" s="32" t="s">
        <v>103</v>
      </c>
      <c r="C157" s="55">
        <v>-26904.99</v>
      </c>
      <c r="D157" s="31"/>
      <c r="E157" s="31"/>
      <c r="F157" s="31"/>
    </row>
    <row r="158" spans="2:6">
      <c r="B158" s="32" t="s">
        <v>104</v>
      </c>
      <c r="C158" s="55">
        <v>12247.36</v>
      </c>
      <c r="D158" s="31"/>
      <c r="E158" s="31"/>
      <c r="F158" s="31"/>
    </row>
    <row r="159" spans="2:6">
      <c r="B159" s="74" t="s">
        <v>105</v>
      </c>
      <c r="C159" s="55">
        <v>-12574</v>
      </c>
      <c r="D159" s="31"/>
      <c r="E159" s="31"/>
      <c r="F159" s="31"/>
    </row>
    <row r="160" spans="2:6">
      <c r="B160" s="32" t="s">
        <v>106</v>
      </c>
      <c r="C160" s="55">
        <v>-6600.78</v>
      </c>
      <c r="D160" s="31"/>
      <c r="E160" s="31"/>
      <c r="F160" s="31"/>
    </row>
    <row r="161" spans="2:6">
      <c r="B161" s="32" t="s">
        <v>107</v>
      </c>
      <c r="C161" s="55">
        <v>-495492.25</v>
      </c>
      <c r="D161" s="31"/>
      <c r="E161" s="31"/>
      <c r="F161" s="31"/>
    </row>
    <row r="162" spans="2:6">
      <c r="B162" s="32"/>
      <c r="C162" s="55"/>
      <c r="D162" s="31"/>
      <c r="E162" s="31"/>
      <c r="F162" s="31"/>
    </row>
    <row r="163" spans="2:6">
      <c r="B163" s="32"/>
      <c r="C163" s="54"/>
      <c r="D163" s="31"/>
      <c r="E163" s="31"/>
      <c r="F163" s="31"/>
    </row>
    <row r="164" spans="2:6">
      <c r="B164" s="32"/>
      <c r="C164" s="54"/>
      <c r="D164" s="31"/>
      <c r="E164" s="31"/>
      <c r="F164" s="31"/>
    </row>
    <row r="165" spans="2:6">
      <c r="B165" s="32"/>
      <c r="C165" s="54"/>
      <c r="D165" s="31"/>
      <c r="E165" s="31"/>
      <c r="F165" s="31"/>
    </row>
    <row r="166" spans="2:6">
      <c r="B166" s="32"/>
      <c r="C166" s="54"/>
      <c r="D166" s="31"/>
      <c r="E166" s="31"/>
      <c r="F166" s="31"/>
    </row>
    <row r="167" spans="2:6">
      <c r="B167" s="75"/>
      <c r="C167" s="76"/>
      <c r="D167" s="33"/>
      <c r="E167" s="33"/>
      <c r="F167" s="33"/>
    </row>
    <row r="168" spans="2:6" ht="16.5" customHeight="1">
      <c r="C168" s="36">
        <f>SUM(C148:C167)</f>
        <v>-298013.20999999996</v>
      </c>
      <c r="D168" s="23">
        <f>SUM(D166:D167)</f>
        <v>0</v>
      </c>
      <c r="E168" s="23">
        <f>SUM(E166:E167)</f>
        <v>0</v>
      </c>
      <c r="F168" s="23">
        <f>SUM(F166:F167)</f>
        <v>0</v>
      </c>
    </row>
    <row r="172" spans="2:6" ht="20.25" customHeight="1">
      <c r="B172" s="60" t="s">
        <v>108</v>
      </c>
      <c r="C172" s="61" t="s">
        <v>9</v>
      </c>
      <c r="D172" s="23" t="s">
        <v>109</v>
      </c>
      <c r="E172" s="23" t="s">
        <v>91</v>
      </c>
    </row>
    <row r="173" spans="2:6">
      <c r="B173" s="77" t="s">
        <v>110</v>
      </c>
      <c r="C173" s="78"/>
      <c r="D173" s="79"/>
      <c r="E173" s="80"/>
    </row>
    <row r="174" spans="2:6">
      <c r="B174" s="81"/>
      <c r="C174" s="82"/>
      <c r="D174" s="83"/>
      <c r="E174" s="84"/>
    </row>
    <row r="175" spans="2:6">
      <c r="B175" s="85"/>
      <c r="C175" s="86"/>
      <c r="D175" s="87"/>
      <c r="E175" s="88"/>
    </row>
    <row r="176" spans="2:6" ht="16.5" customHeight="1">
      <c r="C176" s="23">
        <f>SUM(C174:C175)</f>
        <v>0</v>
      </c>
      <c r="D176" s="89"/>
      <c r="E176" s="90"/>
    </row>
    <row r="179" spans="2:5" ht="27.75" customHeight="1">
      <c r="B179" s="60" t="s">
        <v>111</v>
      </c>
      <c r="C179" s="61" t="s">
        <v>9</v>
      </c>
      <c r="D179" s="23" t="s">
        <v>109</v>
      </c>
      <c r="E179" s="23" t="s">
        <v>91</v>
      </c>
    </row>
    <row r="180" spans="2:5">
      <c r="B180" s="77" t="s">
        <v>112</v>
      </c>
      <c r="C180" s="78"/>
      <c r="D180" s="79"/>
      <c r="E180" s="80"/>
    </row>
    <row r="181" spans="2:5">
      <c r="B181" s="81"/>
      <c r="C181" s="82"/>
      <c r="D181" s="83"/>
      <c r="E181" s="84"/>
    </row>
    <row r="182" spans="2:5">
      <c r="B182" s="85"/>
      <c r="C182" s="86"/>
      <c r="D182" s="87"/>
      <c r="E182" s="88"/>
    </row>
    <row r="183" spans="2:5" ht="15" customHeight="1">
      <c r="C183" s="23">
        <f>SUM(C181:C182)</f>
        <v>0</v>
      </c>
      <c r="D183" s="89"/>
      <c r="E183" s="90"/>
    </row>
    <row r="184" spans="2:5" ht="15">
      <c r="B184"/>
    </row>
    <row r="186" spans="2:5" ht="24" customHeight="1">
      <c r="B186" s="60" t="s">
        <v>113</v>
      </c>
      <c r="C186" s="61" t="s">
        <v>9</v>
      </c>
      <c r="D186" s="23" t="s">
        <v>109</v>
      </c>
      <c r="E186" s="23" t="s">
        <v>91</v>
      </c>
    </row>
    <row r="187" spans="2:5">
      <c r="B187" s="77" t="s">
        <v>114</v>
      </c>
      <c r="C187" s="78"/>
      <c r="D187" s="79"/>
      <c r="E187" s="80"/>
    </row>
    <row r="188" spans="2:5">
      <c r="B188" s="81"/>
      <c r="C188" s="82"/>
      <c r="D188" s="83"/>
      <c r="E188" s="84"/>
    </row>
    <row r="189" spans="2:5">
      <c r="B189" s="85"/>
      <c r="C189" s="86"/>
      <c r="D189" s="87"/>
      <c r="E189" s="88"/>
    </row>
    <row r="190" spans="2:5" ht="16.5" customHeight="1">
      <c r="C190" s="23">
        <f>SUM(C188:C189)</f>
        <v>0</v>
      </c>
      <c r="D190" s="89"/>
      <c r="E190" s="90"/>
    </row>
    <row r="193" spans="2:5" ht="24" customHeight="1">
      <c r="B193" s="60" t="s">
        <v>115</v>
      </c>
      <c r="C193" s="61" t="s">
        <v>9</v>
      </c>
      <c r="D193" s="91" t="s">
        <v>109</v>
      </c>
      <c r="E193" s="91" t="s">
        <v>39</v>
      </c>
    </row>
    <row r="194" spans="2:5">
      <c r="B194" s="77" t="s">
        <v>116</v>
      </c>
      <c r="C194" s="25"/>
      <c r="D194" s="25">
        <v>0</v>
      </c>
      <c r="E194" s="25">
        <v>0</v>
      </c>
    </row>
    <row r="195" spans="2:5">
      <c r="B195" s="32" t="s">
        <v>117</v>
      </c>
      <c r="C195" s="27">
        <v>0.02</v>
      </c>
      <c r="D195" s="27">
        <v>0</v>
      </c>
      <c r="E195" s="27">
        <v>0</v>
      </c>
    </row>
    <row r="196" spans="2:5">
      <c r="B196" s="28"/>
      <c r="C196" s="92"/>
      <c r="D196" s="92">
        <v>0</v>
      </c>
      <c r="E196" s="92">
        <v>0</v>
      </c>
    </row>
    <row r="197" spans="2:5" ht="18.75" customHeight="1">
      <c r="C197" s="23">
        <f>SUM(C195:C196)</f>
        <v>0.02</v>
      </c>
      <c r="D197" s="89"/>
      <c r="E197" s="90"/>
    </row>
    <row r="205" spans="2:5">
      <c r="B205" s="16" t="s">
        <v>118</v>
      </c>
    </row>
    <row r="206" spans="2:5">
      <c r="B206" s="16"/>
    </row>
    <row r="207" spans="2:5">
      <c r="B207" s="16" t="s">
        <v>119</v>
      </c>
    </row>
    <row r="209" spans="2:5" ht="24" customHeight="1">
      <c r="B209" s="60" t="s">
        <v>120</v>
      </c>
      <c r="C209" s="93" t="s">
        <v>9</v>
      </c>
      <c r="D209" s="23" t="s">
        <v>121</v>
      </c>
      <c r="E209" s="23" t="s">
        <v>39</v>
      </c>
    </row>
    <row r="210" spans="2:5">
      <c r="B210" s="32" t="s">
        <v>122</v>
      </c>
      <c r="C210" s="55">
        <v>51000</v>
      </c>
      <c r="D210" s="53"/>
      <c r="E210" s="53"/>
    </row>
    <row r="211" spans="2:5">
      <c r="B211" s="32" t="s">
        <v>123</v>
      </c>
      <c r="C211" s="55">
        <v>233230</v>
      </c>
      <c r="D211" s="31"/>
      <c r="E211" s="31"/>
    </row>
    <row r="212" spans="2:5">
      <c r="B212" s="32" t="s">
        <v>124</v>
      </c>
      <c r="C212" s="55">
        <v>69372</v>
      </c>
      <c r="D212" s="31"/>
      <c r="E212" s="31"/>
    </row>
    <row r="213" spans="2:5">
      <c r="B213" s="32" t="s">
        <v>125</v>
      </c>
      <c r="C213" s="73">
        <v>38084.31</v>
      </c>
      <c r="D213" s="31"/>
      <c r="E213" s="31"/>
    </row>
    <row r="214" spans="2:5">
      <c r="B214" s="32" t="s">
        <v>126</v>
      </c>
      <c r="C214" s="73">
        <v>1849.75</v>
      </c>
      <c r="D214" s="31"/>
      <c r="E214" s="31"/>
    </row>
    <row r="215" spans="2:5">
      <c r="B215" s="32" t="s">
        <v>127</v>
      </c>
      <c r="C215" s="55">
        <v>516200</v>
      </c>
      <c r="D215" s="31"/>
      <c r="E215" s="31"/>
    </row>
    <row r="216" spans="2:5">
      <c r="B216" s="32" t="s">
        <v>128</v>
      </c>
      <c r="C216" s="55">
        <v>6534321</v>
      </c>
      <c r="D216" s="31"/>
      <c r="E216" s="31"/>
    </row>
    <row r="217" spans="2:5">
      <c r="B217" s="32" t="s">
        <v>129</v>
      </c>
      <c r="C217" s="55">
        <v>316050</v>
      </c>
      <c r="D217" s="31"/>
      <c r="E217" s="31"/>
    </row>
    <row r="218" spans="2:5">
      <c r="B218" s="32" t="s">
        <v>130</v>
      </c>
      <c r="C218" s="55">
        <v>950882</v>
      </c>
      <c r="D218" s="31"/>
      <c r="E218" s="31"/>
    </row>
    <row r="219" spans="2:5">
      <c r="B219" s="32" t="s">
        <v>131</v>
      </c>
      <c r="C219" s="55">
        <v>7515052.1900000004</v>
      </c>
      <c r="D219" s="31"/>
      <c r="E219" s="31"/>
    </row>
    <row r="220" spans="2:5">
      <c r="B220" s="32" t="s">
        <v>132</v>
      </c>
      <c r="C220" s="55">
        <v>675385.41</v>
      </c>
      <c r="D220" s="31"/>
      <c r="E220" s="31"/>
    </row>
    <row r="221" spans="2:5">
      <c r="B221" s="32" t="s">
        <v>133</v>
      </c>
      <c r="C221" s="55">
        <v>3095809.73</v>
      </c>
      <c r="D221" s="31"/>
      <c r="E221" s="31"/>
    </row>
    <row r="222" spans="2:5">
      <c r="B222" s="32" t="s">
        <v>134</v>
      </c>
      <c r="C222" s="55">
        <v>15000</v>
      </c>
      <c r="D222" s="31"/>
      <c r="E222" s="31"/>
    </row>
    <row r="223" spans="2:5">
      <c r="B223" s="75"/>
      <c r="C223" s="94"/>
      <c r="D223" s="33"/>
      <c r="E223" s="33"/>
    </row>
    <row r="224" spans="2:5" ht="15.75" customHeight="1">
      <c r="C224" s="36">
        <f>SUM(C210:C223)</f>
        <v>20012236.390000001</v>
      </c>
      <c r="D224" s="89"/>
      <c r="E224" s="90"/>
    </row>
    <row r="225" spans="2:6">
      <c r="F225" s="95"/>
    </row>
    <row r="227" spans="2:6" ht="24.75" customHeight="1">
      <c r="B227" s="96" t="s">
        <v>135</v>
      </c>
      <c r="C227" s="93" t="s">
        <v>9</v>
      </c>
      <c r="D227" s="23" t="s">
        <v>121</v>
      </c>
      <c r="E227" s="23" t="s">
        <v>39</v>
      </c>
    </row>
    <row r="228" spans="2:6" ht="25.5">
      <c r="B228" s="97" t="s">
        <v>136</v>
      </c>
      <c r="C228" s="53"/>
      <c r="D228" s="53"/>
      <c r="E228" s="53"/>
    </row>
    <row r="229" spans="2:6">
      <c r="B229" s="35" t="s">
        <v>137</v>
      </c>
      <c r="C229" s="31">
        <v>2803.4</v>
      </c>
      <c r="D229" s="31"/>
      <c r="E229" s="31"/>
    </row>
    <row r="230" spans="2:6">
      <c r="B230" s="35"/>
      <c r="C230" s="31"/>
      <c r="D230" s="31"/>
      <c r="E230" s="31"/>
    </row>
    <row r="231" spans="2:6">
      <c r="B231" s="28"/>
      <c r="C231" s="33"/>
      <c r="D231" s="33"/>
      <c r="E231" s="33"/>
    </row>
    <row r="232" spans="2:6" ht="16.5" customHeight="1">
      <c r="C232" s="98">
        <f>SUM(C229:C231)</f>
        <v>2803.4</v>
      </c>
      <c r="D232" s="89"/>
      <c r="E232" s="90"/>
    </row>
    <row r="236" spans="2:6">
      <c r="B236" s="16" t="s">
        <v>138</v>
      </c>
    </row>
    <row r="238" spans="2:6" ht="26.25" customHeight="1">
      <c r="B238" s="96" t="s">
        <v>139</v>
      </c>
      <c r="C238" s="93" t="s">
        <v>9</v>
      </c>
      <c r="D238" s="23" t="s">
        <v>140</v>
      </c>
      <c r="E238" s="23" t="s">
        <v>141</v>
      </c>
    </row>
    <row r="239" spans="2:6">
      <c r="B239" s="24" t="s">
        <v>142</v>
      </c>
      <c r="C239" s="53"/>
      <c r="D239" s="53"/>
      <c r="E239" s="53">
        <v>0</v>
      </c>
    </row>
    <row r="240" spans="2:6">
      <c r="B240" s="32" t="s">
        <v>143</v>
      </c>
      <c r="C240" s="54">
        <v>11618392.27</v>
      </c>
      <c r="D240" s="99">
        <f>(+C240/$C$303)*100</f>
        <v>58.398704399171152</v>
      </c>
      <c r="E240" s="31"/>
    </row>
    <row r="241" spans="2:5">
      <c r="B241" s="32" t="s">
        <v>144</v>
      </c>
      <c r="C241" s="54">
        <v>656661.06999999995</v>
      </c>
      <c r="D241" s="99">
        <f t="shared" ref="D241:D302" si="0">(+C241/$C$303)*100</f>
        <v>3.3006421909503523</v>
      </c>
      <c r="E241" s="31"/>
    </row>
    <row r="242" spans="2:5">
      <c r="B242" s="32" t="s">
        <v>145</v>
      </c>
      <c r="C242" s="54">
        <v>1034651.6</v>
      </c>
      <c r="D242" s="99">
        <f t="shared" si="0"/>
        <v>5.200574360064147</v>
      </c>
      <c r="E242" s="31"/>
    </row>
    <row r="243" spans="2:5">
      <c r="B243" s="32" t="s">
        <v>146</v>
      </c>
      <c r="C243" s="54">
        <v>526718.81999999995</v>
      </c>
      <c r="D243" s="99">
        <f t="shared" si="0"/>
        <v>2.6475002699026824</v>
      </c>
      <c r="E243" s="31"/>
    </row>
    <row r="244" spans="2:5">
      <c r="B244" s="32" t="s">
        <v>147</v>
      </c>
      <c r="C244" s="54">
        <v>524732.78</v>
      </c>
      <c r="D244" s="99">
        <f t="shared" si="0"/>
        <v>2.6375176354563998</v>
      </c>
      <c r="E244" s="31"/>
    </row>
    <row r="245" spans="2:5">
      <c r="B245" s="32" t="s">
        <v>148</v>
      </c>
      <c r="C245" s="54">
        <v>32314.400000000001</v>
      </c>
      <c r="D245" s="99">
        <f t="shared" si="0"/>
        <v>0.1624251488142065</v>
      </c>
      <c r="E245" s="31"/>
    </row>
    <row r="246" spans="2:5">
      <c r="B246" s="32" t="s">
        <v>149</v>
      </c>
      <c r="C246" s="54">
        <v>750333.28</v>
      </c>
      <c r="D246" s="99">
        <f t="shared" si="0"/>
        <v>3.7714763283320032</v>
      </c>
      <c r="E246" s="31"/>
    </row>
    <row r="247" spans="2:5">
      <c r="B247" s="32" t="s">
        <v>150</v>
      </c>
      <c r="C247" s="54">
        <v>356365.62</v>
      </c>
      <c r="D247" s="99">
        <f t="shared" si="0"/>
        <v>1.791236688930228</v>
      </c>
      <c r="E247" s="31"/>
    </row>
    <row r="248" spans="2:5">
      <c r="B248" s="32" t="s">
        <v>151</v>
      </c>
      <c r="C248" s="54">
        <v>25346.16</v>
      </c>
      <c r="D248" s="99">
        <f t="shared" si="0"/>
        <v>0.12739997678646944</v>
      </c>
      <c r="E248" s="31"/>
    </row>
    <row r="249" spans="2:5">
      <c r="B249" s="32" t="s">
        <v>152</v>
      </c>
      <c r="C249" s="54">
        <v>30783.919999999998</v>
      </c>
      <c r="D249" s="99">
        <f t="shared" si="0"/>
        <v>0.15473234183783785</v>
      </c>
      <c r="E249" s="31"/>
    </row>
    <row r="250" spans="2:5">
      <c r="B250" s="32" t="s">
        <v>153</v>
      </c>
      <c r="C250" s="54">
        <v>86560.29</v>
      </c>
      <c r="D250" s="99">
        <f t="shared" si="0"/>
        <v>0.43508677198558132</v>
      </c>
      <c r="E250" s="31"/>
    </row>
    <row r="251" spans="2:5">
      <c r="B251" s="32" t="s">
        <v>154</v>
      </c>
      <c r="C251" s="32">
        <v>90030.74</v>
      </c>
      <c r="D251" s="99">
        <f t="shared" si="0"/>
        <v>0.45253064709086771</v>
      </c>
      <c r="E251" s="31"/>
    </row>
    <row r="252" spans="2:5">
      <c r="B252" s="32" t="s">
        <v>155</v>
      </c>
      <c r="C252" s="54">
        <v>57697.97</v>
      </c>
      <c r="D252" s="99">
        <f t="shared" si="0"/>
        <v>0.29001316328100241</v>
      </c>
      <c r="E252" s="31"/>
    </row>
    <row r="253" spans="2:5">
      <c r="B253" s="32" t="s">
        <v>156</v>
      </c>
      <c r="C253" s="54">
        <v>28324.39</v>
      </c>
      <c r="D253" s="99">
        <f t="shared" si="0"/>
        <v>0.14236975654264422</v>
      </c>
      <c r="E253" s="31"/>
    </row>
    <row r="254" spans="2:5">
      <c r="B254" s="32" t="s">
        <v>157</v>
      </c>
      <c r="C254" s="32">
        <v>797.33</v>
      </c>
      <c r="D254" s="99">
        <f t="shared" si="0"/>
        <v>4.0077007125006586E-3</v>
      </c>
      <c r="E254" s="31"/>
    </row>
    <row r="255" spans="2:5">
      <c r="B255" s="32" t="s">
        <v>158</v>
      </c>
      <c r="C255" s="54">
        <v>24573.66</v>
      </c>
      <c r="D255" s="99">
        <f t="shared" si="0"/>
        <v>0.12351708162335411</v>
      </c>
      <c r="E255" s="31"/>
    </row>
    <row r="256" spans="2:5">
      <c r="B256" s="32" t="s">
        <v>159</v>
      </c>
      <c r="C256" s="32">
        <v>353</v>
      </c>
      <c r="D256" s="99">
        <f t="shared" si="0"/>
        <v>1.7743197314947794E-3</v>
      </c>
      <c r="E256" s="31"/>
    </row>
    <row r="257" spans="2:5">
      <c r="B257" s="32" t="s">
        <v>160</v>
      </c>
      <c r="C257" s="54">
        <v>40395.01</v>
      </c>
      <c r="D257" s="99">
        <f t="shared" si="0"/>
        <v>0.20304153908478448</v>
      </c>
      <c r="E257" s="31"/>
    </row>
    <row r="258" spans="2:5">
      <c r="B258" s="32" t="s">
        <v>161</v>
      </c>
      <c r="C258" s="54">
        <v>10039.92</v>
      </c>
      <c r="D258" s="99">
        <f t="shared" si="0"/>
        <v>5.0464669004614909E-2</v>
      </c>
      <c r="E258" s="31"/>
    </row>
    <row r="259" spans="2:5">
      <c r="B259" s="32" t="s">
        <v>162</v>
      </c>
      <c r="C259" s="54">
        <v>36423.32</v>
      </c>
      <c r="D259" s="99">
        <f t="shared" si="0"/>
        <v>0.18307823048880573</v>
      </c>
      <c r="E259" s="31"/>
    </row>
    <row r="260" spans="2:5">
      <c r="B260" s="32" t="s">
        <v>163</v>
      </c>
      <c r="C260" s="32">
        <v>711.5</v>
      </c>
      <c r="D260" s="99">
        <f t="shared" si="0"/>
        <v>3.5762846712706384E-3</v>
      </c>
      <c r="E260" s="31"/>
    </row>
    <row r="261" spans="2:5">
      <c r="B261" s="32" t="s">
        <v>164</v>
      </c>
      <c r="C261" s="54">
        <v>114480.83</v>
      </c>
      <c r="D261" s="99">
        <f t="shared" si="0"/>
        <v>0.57542661628016845</v>
      </c>
      <c r="E261" s="31"/>
    </row>
    <row r="262" spans="2:5">
      <c r="B262" s="32" t="s">
        <v>165</v>
      </c>
      <c r="C262" s="54">
        <v>19928.8</v>
      </c>
      <c r="D262" s="99">
        <f t="shared" si="0"/>
        <v>0.1001701503258163</v>
      </c>
      <c r="E262" s="31"/>
    </row>
    <row r="263" spans="2:5">
      <c r="B263" s="32" t="s">
        <v>166</v>
      </c>
      <c r="C263" s="54">
        <v>11925.99</v>
      </c>
      <c r="D263" s="99">
        <f t="shared" si="0"/>
        <v>5.9944814092377965E-2</v>
      </c>
      <c r="E263" s="31"/>
    </row>
    <row r="264" spans="2:5">
      <c r="B264" s="32" t="s">
        <v>167</v>
      </c>
      <c r="C264" s="54">
        <v>8932</v>
      </c>
      <c r="D264" s="99">
        <f t="shared" si="0"/>
        <v>4.4895818248474127E-2</v>
      </c>
      <c r="E264" s="31"/>
    </row>
    <row r="265" spans="2:5">
      <c r="B265" s="32" t="s">
        <v>168</v>
      </c>
      <c r="C265" s="54">
        <v>3955.01</v>
      </c>
      <c r="D265" s="99">
        <f t="shared" si="0"/>
        <v>1.9879468218864497E-2</v>
      </c>
      <c r="E265" s="31"/>
    </row>
    <row r="266" spans="2:5">
      <c r="B266" s="32" t="s">
        <v>169</v>
      </c>
      <c r="C266" s="54">
        <v>523.11</v>
      </c>
      <c r="D266" s="99">
        <f t="shared" si="0"/>
        <v>2.6293608916210594E-3</v>
      </c>
      <c r="E266" s="31"/>
    </row>
    <row r="267" spans="2:5">
      <c r="B267" s="32" t="s">
        <v>170</v>
      </c>
      <c r="C267" s="54">
        <v>252899</v>
      </c>
      <c r="D267" s="99">
        <f t="shared" si="0"/>
        <v>1.2711719143776152</v>
      </c>
      <c r="E267" s="31"/>
    </row>
    <row r="268" spans="2:5">
      <c r="B268" s="32" t="s">
        <v>171</v>
      </c>
      <c r="C268" s="54">
        <v>1015</v>
      </c>
      <c r="D268" s="99">
        <f t="shared" si="0"/>
        <v>5.1017975282356964E-3</v>
      </c>
      <c r="E268" s="31"/>
    </row>
    <row r="269" spans="2:5">
      <c r="B269" s="32" t="s">
        <v>172</v>
      </c>
      <c r="C269" s="54">
        <v>20536.78</v>
      </c>
      <c r="D269" s="99">
        <f t="shared" si="0"/>
        <v>0.10322610191322194</v>
      </c>
      <c r="E269" s="31"/>
    </row>
    <row r="270" spans="2:5">
      <c r="B270" s="32" t="s">
        <v>173</v>
      </c>
      <c r="C270" s="32">
        <v>403.78</v>
      </c>
      <c r="D270" s="99">
        <f t="shared" si="0"/>
        <v>2.0295603999517333E-3</v>
      </c>
      <c r="E270" s="31"/>
    </row>
    <row r="271" spans="2:5">
      <c r="B271" s="32" t="s">
        <v>174</v>
      </c>
      <c r="C271" s="54">
        <v>220867.52</v>
      </c>
      <c r="D271" s="99">
        <f t="shared" si="0"/>
        <v>1.1101688350773875</v>
      </c>
      <c r="E271" s="31"/>
    </row>
    <row r="272" spans="2:5">
      <c r="B272" s="32" t="s">
        <v>175</v>
      </c>
      <c r="C272" s="54">
        <v>2320</v>
      </c>
      <c r="D272" s="99">
        <f t="shared" si="0"/>
        <v>1.1661251493110163E-2</v>
      </c>
      <c r="E272" s="31"/>
    </row>
    <row r="273" spans="2:5">
      <c r="B273" s="32" t="s">
        <v>176</v>
      </c>
      <c r="C273" s="54">
        <v>8735.98</v>
      </c>
      <c r="D273" s="99">
        <f t="shared" si="0"/>
        <v>4.3910543025336438E-2</v>
      </c>
      <c r="E273" s="31"/>
    </row>
    <row r="274" spans="2:5">
      <c r="B274" s="32" t="s">
        <v>177</v>
      </c>
      <c r="C274" s="54">
        <v>63327.42</v>
      </c>
      <c r="D274" s="99">
        <f t="shared" si="0"/>
        <v>0.318309039236989</v>
      </c>
      <c r="E274" s="31"/>
    </row>
    <row r="275" spans="2:5">
      <c r="B275" s="32" t="s">
        <v>178</v>
      </c>
      <c r="C275" s="54">
        <v>54870</v>
      </c>
      <c r="D275" s="99">
        <f t="shared" si="0"/>
        <v>0.2757986506150667</v>
      </c>
      <c r="E275" s="31"/>
    </row>
    <row r="276" spans="2:5">
      <c r="B276" s="32" t="s">
        <v>179</v>
      </c>
      <c r="C276" s="54">
        <v>6784.02</v>
      </c>
      <c r="D276" s="99">
        <f t="shared" si="0"/>
        <v>3.4099208342366044E-2</v>
      </c>
      <c r="E276" s="31"/>
    </row>
    <row r="277" spans="2:5">
      <c r="B277" s="32" t="s">
        <v>180</v>
      </c>
      <c r="C277" s="54">
        <v>275971.28999999998</v>
      </c>
      <c r="D277" s="99">
        <f t="shared" si="0"/>
        <v>1.3871425075724302</v>
      </c>
      <c r="E277" s="31"/>
    </row>
    <row r="278" spans="2:5">
      <c r="B278" s="32" t="s">
        <v>181</v>
      </c>
      <c r="C278" s="54">
        <v>42204.43</v>
      </c>
      <c r="D278" s="99">
        <f t="shared" si="0"/>
        <v>0.21213641049713941</v>
      </c>
      <c r="E278" s="31"/>
    </row>
    <row r="279" spans="2:5">
      <c r="B279" s="32" t="s">
        <v>182</v>
      </c>
      <c r="C279" s="32">
        <v>629.32000000000005</v>
      </c>
      <c r="D279" s="99">
        <f t="shared" si="0"/>
        <v>3.1632149955362456E-3</v>
      </c>
      <c r="E279" s="31"/>
    </row>
    <row r="280" spans="2:5">
      <c r="B280" s="32" t="s">
        <v>183</v>
      </c>
      <c r="C280" s="54">
        <v>34880.639999999999</v>
      </c>
      <c r="D280" s="99">
        <f t="shared" si="0"/>
        <v>0.17532410141406815</v>
      </c>
      <c r="E280" s="31"/>
    </row>
    <row r="281" spans="2:5">
      <c r="B281" s="32" t="s">
        <v>184</v>
      </c>
      <c r="C281" s="54">
        <v>4408</v>
      </c>
      <c r="D281" s="99">
        <f t="shared" si="0"/>
        <v>2.2156377836909311E-2</v>
      </c>
      <c r="E281" s="31"/>
    </row>
    <row r="282" spans="2:5">
      <c r="B282" s="32" t="s">
        <v>185</v>
      </c>
      <c r="C282" s="54">
        <v>1039357.77</v>
      </c>
      <c r="D282" s="99">
        <f t="shared" si="0"/>
        <v>5.2242294600379964</v>
      </c>
      <c r="E282" s="31"/>
    </row>
    <row r="283" spans="2:5">
      <c r="B283" s="32" t="s">
        <v>186</v>
      </c>
      <c r="C283" s="54">
        <v>6786</v>
      </c>
      <c r="D283" s="99">
        <f t="shared" si="0"/>
        <v>3.4109160617347235E-2</v>
      </c>
      <c r="E283" s="31"/>
    </row>
    <row r="284" spans="2:5">
      <c r="B284" s="32" t="s">
        <v>187</v>
      </c>
      <c r="C284" s="54">
        <v>10842.52</v>
      </c>
      <c r="D284" s="99">
        <f t="shared" si="0"/>
        <v>5.4498858853050357E-2</v>
      </c>
      <c r="E284" s="31"/>
    </row>
    <row r="285" spans="2:5">
      <c r="B285" s="32" t="s">
        <v>188</v>
      </c>
      <c r="C285" s="54">
        <v>14559.6</v>
      </c>
      <c r="D285" s="99">
        <f t="shared" si="0"/>
        <v>7.3182395361675326E-2</v>
      </c>
      <c r="E285" s="31"/>
    </row>
    <row r="286" spans="2:5">
      <c r="B286" s="32" t="s">
        <v>189</v>
      </c>
      <c r="C286" s="54">
        <v>12098.7</v>
      </c>
      <c r="D286" s="99">
        <f t="shared" si="0"/>
        <v>6.0812923896418951E-2</v>
      </c>
      <c r="E286" s="31"/>
    </row>
    <row r="287" spans="2:5">
      <c r="B287" s="32" t="s">
        <v>190</v>
      </c>
      <c r="C287" s="54">
        <v>342026.29</v>
      </c>
      <c r="D287" s="99">
        <f t="shared" si="0"/>
        <v>1.7191614590282025</v>
      </c>
      <c r="E287" s="31"/>
    </row>
    <row r="288" spans="2:5">
      <c r="B288" s="32" t="s">
        <v>191</v>
      </c>
      <c r="C288" s="54">
        <v>36540</v>
      </c>
      <c r="D288" s="99">
        <f t="shared" si="0"/>
        <v>0.18366471101648507</v>
      </c>
      <c r="E288" s="31"/>
    </row>
    <row r="289" spans="2:5">
      <c r="B289" s="32" t="s">
        <v>192</v>
      </c>
      <c r="C289" s="54">
        <v>49007.68</v>
      </c>
      <c r="D289" s="99">
        <f t="shared" si="0"/>
        <v>0.24633227654045914</v>
      </c>
      <c r="E289" s="31"/>
    </row>
    <row r="290" spans="2:5">
      <c r="B290" s="32" t="s">
        <v>193</v>
      </c>
      <c r="C290" s="54">
        <v>24304.9</v>
      </c>
      <c r="D290" s="99">
        <f t="shared" si="0"/>
        <v>0.12216618595469536</v>
      </c>
      <c r="E290" s="31"/>
    </row>
    <row r="291" spans="2:5">
      <c r="B291" s="32" t="s">
        <v>194</v>
      </c>
      <c r="C291" s="54">
        <v>46135</v>
      </c>
      <c r="D291" s="99">
        <f t="shared" si="0"/>
        <v>0.23189303346320581</v>
      </c>
      <c r="E291" s="31"/>
    </row>
    <row r="292" spans="2:5">
      <c r="B292" s="32" t="s">
        <v>195</v>
      </c>
      <c r="C292" s="54">
        <v>35640.15</v>
      </c>
      <c r="D292" s="99">
        <f t="shared" si="0"/>
        <v>0.1791417036216251</v>
      </c>
      <c r="E292" s="31"/>
    </row>
    <row r="293" spans="2:5">
      <c r="B293" s="32" t="s">
        <v>196</v>
      </c>
      <c r="C293" s="54">
        <v>154304.85999999999</v>
      </c>
      <c r="D293" s="99">
        <f t="shared" si="0"/>
        <v>0.77559818063325636</v>
      </c>
      <c r="E293" s="31"/>
    </row>
    <row r="294" spans="2:5">
      <c r="B294" s="32" t="s">
        <v>197</v>
      </c>
      <c r="C294" s="54">
        <v>177749</v>
      </c>
      <c r="D294" s="99">
        <f t="shared" si="0"/>
        <v>0.89343784122794756</v>
      </c>
      <c r="E294" s="31"/>
    </row>
    <row r="295" spans="2:5">
      <c r="B295" s="32" t="s">
        <v>198</v>
      </c>
      <c r="C295" s="54">
        <v>114287.83</v>
      </c>
      <c r="D295" s="99">
        <f t="shared" si="0"/>
        <v>0.57445652078957787</v>
      </c>
      <c r="E295" s="31"/>
    </row>
    <row r="296" spans="2:5">
      <c r="B296" s="32" t="s">
        <v>199</v>
      </c>
      <c r="C296" s="54">
        <v>74750</v>
      </c>
      <c r="D296" s="99">
        <f t="shared" si="0"/>
        <v>0.37572351254740721</v>
      </c>
      <c r="E296" s="31"/>
    </row>
    <row r="297" spans="2:5">
      <c r="B297" s="32" t="s">
        <v>200</v>
      </c>
      <c r="C297" s="54">
        <v>6282.8</v>
      </c>
      <c r="D297" s="99">
        <f t="shared" si="0"/>
        <v>3.1579875379703685E-2</v>
      </c>
      <c r="E297" s="31"/>
    </row>
    <row r="298" spans="2:5">
      <c r="B298" s="32" t="s">
        <v>201</v>
      </c>
      <c r="C298" s="54">
        <v>372634.61</v>
      </c>
      <c r="D298" s="99">
        <f t="shared" si="0"/>
        <v>1.8730111647616483</v>
      </c>
      <c r="E298" s="31"/>
    </row>
    <row r="299" spans="2:5">
      <c r="B299" s="32" t="s">
        <v>202</v>
      </c>
      <c r="C299" s="54">
        <v>246415</v>
      </c>
      <c r="D299" s="99">
        <f t="shared" si="0"/>
        <v>1.2385807270149747</v>
      </c>
      <c r="E299" s="31"/>
    </row>
    <row r="300" spans="2:5">
      <c r="B300" s="32" t="s">
        <v>203</v>
      </c>
      <c r="C300" s="54">
        <v>10370</v>
      </c>
      <c r="D300" s="99">
        <f t="shared" si="0"/>
        <v>5.2123783613600171E-2</v>
      </c>
      <c r="E300" s="31"/>
    </row>
    <row r="301" spans="2:5">
      <c r="B301" s="32" t="s">
        <v>204</v>
      </c>
      <c r="C301" s="54">
        <v>39050</v>
      </c>
      <c r="D301" s="99">
        <f t="shared" si="0"/>
        <v>0.19628097879566894</v>
      </c>
      <c r="E301" s="31"/>
    </row>
    <row r="302" spans="2:5">
      <c r="B302" s="32"/>
      <c r="C302" s="76"/>
      <c r="D302" s="99">
        <f t="shared" si="0"/>
        <v>0</v>
      </c>
      <c r="E302" s="31"/>
    </row>
    <row r="303" spans="2:5" ht="15.75" customHeight="1">
      <c r="B303" s="75"/>
      <c r="C303" s="36">
        <f>SUM(C240:C302)</f>
        <v>19894948.679999992</v>
      </c>
      <c r="D303" s="100">
        <f>SUM(D240:D302)</f>
        <v>100.00000000000004</v>
      </c>
      <c r="E303" s="23"/>
    </row>
    <row r="306" spans="2:7">
      <c r="B306" s="101"/>
      <c r="C306" s="101"/>
      <c r="D306" s="101"/>
      <c r="E306" s="101"/>
      <c r="F306" s="101"/>
      <c r="G306" s="101"/>
    </row>
    <row r="307" spans="2:7">
      <c r="B307" s="102" t="s">
        <v>205</v>
      </c>
      <c r="C307" s="101"/>
      <c r="D307" s="101"/>
      <c r="E307" s="101"/>
      <c r="F307" s="101"/>
      <c r="G307" s="101"/>
    </row>
    <row r="308" spans="2:7">
      <c r="B308" s="101"/>
      <c r="C308" s="101"/>
      <c r="D308" s="101"/>
      <c r="E308" s="101"/>
      <c r="F308" s="101"/>
      <c r="G308" s="101"/>
    </row>
    <row r="309" spans="2:7" ht="28.5" customHeight="1">
      <c r="B309" s="103" t="s">
        <v>206</v>
      </c>
      <c r="C309" s="104" t="s">
        <v>48</v>
      </c>
      <c r="D309" s="105" t="s">
        <v>49</v>
      </c>
      <c r="E309" s="105" t="s">
        <v>207</v>
      </c>
      <c r="F309" s="106" t="s">
        <v>10</v>
      </c>
      <c r="G309" s="104" t="s">
        <v>109</v>
      </c>
    </row>
    <row r="310" spans="2:7">
      <c r="B310" s="107" t="s">
        <v>208</v>
      </c>
      <c r="C310" s="108"/>
      <c r="D310" s="108"/>
      <c r="E310" s="108">
        <v>0</v>
      </c>
      <c r="F310" s="108">
        <v>0</v>
      </c>
      <c r="G310" s="109">
        <v>0</v>
      </c>
    </row>
    <row r="311" spans="2:7">
      <c r="B311" s="110" t="s">
        <v>209</v>
      </c>
      <c r="C311" s="54">
        <v>896152.95</v>
      </c>
      <c r="D311" s="111">
        <v>706370.49</v>
      </c>
      <c r="E311" s="54">
        <f>+D311-C311</f>
        <v>-189782.45999999996</v>
      </c>
      <c r="F311" s="112"/>
      <c r="G311" s="113"/>
    </row>
    <row r="312" spans="2:7">
      <c r="B312" s="110" t="s">
        <v>210</v>
      </c>
      <c r="C312" s="54">
        <v>33907194.439999998</v>
      </c>
      <c r="D312" s="111">
        <v>14715880.93</v>
      </c>
      <c r="E312" s="54">
        <f>+D312-C312</f>
        <v>-19191313.509999998</v>
      </c>
      <c r="F312" s="112"/>
      <c r="G312" s="113"/>
    </row>
    <row r="313" spans="2:7" ht="15">
      <c r="B313" s="110" t="s">
        <v>211</v>
      </c>
      <c r="C313" s="54">
        <v>3000000</v>
      </c>
      <c r="D313" s="111">
        <v>3000000</v>
      </c>
      <c r="E313" s="114"/>
      <c r="F313" s="112"/>
      <c r="G313" s="113"/>
    </row>
    <row r="314" spans="2:7" ht="15">
      <c r="B314" s="110" t="s">
        <v>212</v>
      </c>
      <c r="C314" s="54">
        <v>7588373.7999999998</v>
      </c>
      <c r="D314" s="111">
        <v>7588373.7999999998</v>
      </c>
      <c r="E314" s="114"/>
      <c r="F314" s="112"/>
      <c r="G314" s="113"/>
    </row>
    <row r="315" spans="2:7" ht="15">
      <c r="B315" s="110" t="s">
        <v>213</v>
      </c>
      <c r="C315" s="54">
        <v>550500</v>
      </c>
      <c r="D315" s="111">
        <v>550500</v>
      </c>
      <c r="E315" s="114"/>
      <c r="F315" s="112"/>
      <c r="G315" s="113"/>
    </row>
    <row r="316" spans="2:7">
      <c r="B316" s="32" t="s">
        <v>214</v>
      </c>
      <c r="C316" s="115">
        <v>0</v>
      </c>
      <c r="D316" s="111">
        <v>896152.95</v>
      </c>
      <c r="E316" s="54">
        <f>+D316-C316</f>
        <v>896152.95</v>
      </c>
      <c r="F316" s="112"/>
      <c r="G316" s="113"/>
    </row>
    <row r="317" spans="2:7">
      <c r="B317" s="75" t="s">
        <v>215</v>
      </c>
      <c r="C317" s="116">
        <v>0</v>
      </c>
      <c r="D317" s="94">
        <v>33907194.439999998</v>
      </c>
      <c r="E317" s="54">
        <f>+D317-C317</f>
        <v>33907194.439999998</v>
      </c>
      <c r="F317" s="117"/>
      <c r="G317" s="118"/>
    </row>
    <row r="318" spans="2:7" ht="19.5" customHeight="1">
      <c r="B318" s="101"/>
      <c r="C318" s="119">
        <f>SUM(C311:C317)</f>
        <v>45942221.189999998</v>
      </c>
      <c r="D318" s="119">
        <f>SUM(D311:D317)</f>
        <v>61364472.609999999</v>
      </c>
      <c r="E318" s="119">
        <f>SUM(E311:E317)</f>
        <v>15422251.419999998</v>
      </c>
      <c r="F318" s="120"/>
      <c r="G318" s="120"/>
    </row>
    <row r="319" spans="2:7">
      <c r="B319" s="101"/>
      <c r="C319" s="101"/>
      <c r="D319" s="101"/>
      <c r="E319" s="101"/>
      <c r="F319" s="101"/>
      <c r="G319" s="101"/>
    </row>
    <row r="320" spans="2:7" s="101" customFormat="1"/>
    <row r="321" spans="2:6" s="101" customFormat="1">
      <c r="B321" s="121"/>
      <c r="C321" s="121"/>
      <c r="D321" s="121"/>
      <c r="E321" s="121"/>
      <c r="F321" s="121"/>
    </row>
    <row r="322" spans="2:6" s="101" customFormat="1" ht="27" customHeight="1">
      <c r="B322" s="122" t="s">
        <v>216</v>
      </c>
      <c r="C322" s="123" t="s">
        <v>48</v>
      </c>
      <c r="D322" s="120" t="s">
        <v>49</v>
      </c>
      <c r="E322" s="120" t="s">
        <v>207</v>
      </c>
      <c r="F322" s="106" t="s">
        <v>109</v>
      </c>
    </row>
    <row r="323" spans="2:6" s="101" customFormat="1" ht="14.25" customHeight="1">
      <c r="B323" s="124" t="s">
        <v>217</v>
      </c>
      <c r="C323" s="54">
        <v>-74230.649999999994</v>
      </c>
      <c r="D323" s="55">
        <v>-120091.11</v>
      </c>
      <c r="E323" s="55">
        <f>+D323-C323</f>
        <v>-45860.460000000006</v>
      </c>
      <c r="F323" s="125"/>
    </row>
    <row r="324" spans="2:6" s="101" customFormat="1">
      <c r="B324" s="32" t="s">
        <v>218</v>
      </c>
      <c r="C324" s="54">
        <v>8278931.4900000002</v>
      </c>
      <c r="D324" s="55">
        <v>15804883.18</v>
      </c>
      <c r="E324" s="55">
        <f t="shared" ref="E324:E330" si="1">+D324-C324</f>
        <v>7525951.6899999995</v>
      </c>
      <c r="F324" s="112"/>
    </row>
    <row r="325" spans="2:6" s="101" customFormat="1" ht="15">
      <c r="B325" s="32" t="s">
        <v>219</v>
      </c>
      <c r="C325" s="114"/>
      <c r="D325" s="55">
        <v>16749257.859999999</v>
      </c>
      <c r="E325" s="55">
        <f t="shared" si="1"/>
        <v>16749257.859999999</v>
      </c>
      <c r="F325" s="112"/>
    </row>
    <row r="326" spans="2:6" s="101" customFormat="1">
      <c r="B326" s="32" t="s">
        <v>220</v>
      </c>
      <c r="C326" s="54">
        <v>-378298.88</v>
      </c>
      <c r="D326" s="55">
        <v>-378298.88</v>
      </c>
      <c r="E326" s="55">
        <f t="shared" si="1"/>
        <v>0</v>
      </c>
      <c r="F326" s="112"/>
    </row>
    <row r="327" spans="2:6" s="101" customFormat="1" ht="15">
      <c r="B327" s="32" t="s">
        <v>221</v>
      </c>
      <c r="C327" s="114"/>
      <c r="D327" s="55">
        <v>-360196.66</v>
      </c>
      <c r="E327" s="55">
        <f t="shared" si="1"/>
        <v>-360196.66</v>
      </c>
      <c r="F327" s="112"/>
    </row>
    <row r="328" spans="2:6" s="101" customFormat="1">
      <c r="B328" s="32" t="s">
        <v>222</v>
      </c>
      <c r="C328" s="54">
        <v>-6692873.7400000002</v>
      </c>
      <c r="D328" s="55">
        <v>-6807175.0800000001</v>
      </c>
      <c r="E328" s="55">
        <f t="shared" si="1"/>
        <v>-114301.33999999985</v>
      </c>
      <c r="F328" s="112"/>
    </row>
    <row r="329" spans="2:6" s="101" customFormat="1">
      <c r="B329" s="32" t="s">
        <v>223</v>
      </c>
      <c r="C329" s="54">
        <v>-2944752.94</v>
      </c>
      <c r="D329" s="55">
        <v>-22405707.18</v>
      </c>
      <c r="E329" s="55">
        <f t="shared" si="1"/>
        <v>-19460954.239999998</v>
      </c>
      <c r="F329" s="112"/>
    </row>
    <row r="330" spans="2:6" s="101" customFormat="1">
      <c r="B330" s="75" t="s">
        <v>224</v>
      </c>
      <c r="C330" s="76">
        <v>-1411970.08</v>
      </c>
      <c r="D330" s="55">
        <v>-1842407.63</v>
      </c>
      <c r="E330" s="55">
        <f t="shared" si="1"/>
        <v>-430437.54999999981</v>
      </c>
      <c r="F330" s="112"/>
    </row>
    <row r="331" spans="2:6" s="101" customFormat="1" ht="20.25" customHeight="1">
      <c r="C331" s="120" t="s">
        <v>225</v>
      </c>
      <c r="D331" s="126">
        <f>SUM(D323:D330)</f>
        <v>640264.50000000279</v>
      </c>
      <c r="E331" s="126">
        <f>SUM(E323:E330)</f>
        <v>3863459.3000000017</v>
      </c>
      <c r="F331" s="120"/>
    </row>
    <row r="332" spans="2:6" s="101" customFormat="1" ht="20.25" customHeight="1">
      <c r="C332" s="127"/>
      <c r="D332" s="128"/>
      <c r="E332" s="128"/>
      <c r="F332" s="127"/>
    </row>
    <row r="333" spans="2:6" s="101" customFormat="1" ht="20.25" customHeight="1">
      <c r="C333" s="127"/>
      <c r="D333" s="128"/>
      <c r="E333" s="128"/>
      <c r="F333" s="127"/>
    </row>
    <row r="334" spans="2:6" s="101" customFormat="1" ht="20.25" customHeight="1">
      <c r="C334" s="127"/>
      <c r="D334" s="128"/>
      <c r="E334" s="128"/>
      <c r="F334" s="127"/>
    </row>
    <row r="335" spans="2:6" s="101" customFormat="1" ht="20.25" customHeight="1">
      <c r="C335" s="127"/>
      <c r="D335" s="128"/>
      <c r="E335" s="128"/>
      <c r="F335" s="127"/>
    </row>
    <row r="336" spans="2:6" s="101" customFormat="1" ht="20.25" customHeight="1">
      <c r="C336" s="127"/>
      <c r="D336" s="128"/>
      <c r="E336" s="128"/>
      <c r="F336" s="127"/>
    </row>
    <row r="337" spans="2:5" s="101" customFormat="1"/>
    <row r="338" spans="2:5" s="101" customFormat="1">
      <c r="B338" s="102" t="s">
        <v>226</v>
      </c>
    </row>
    <row r="339" spans="2:5" s="101" customFormat="1"/>
    <row r="340" spans="2:5" s="101" customFormat="1" ht="30.75" customHeight="1">
      <c r="B340" s="122" t="s">
        <v>227</v>
      </c>
      <c r="C340" s="123" t="s">
        <v>48</v>
      </c>
      <c r="D340" s="120" t="s">
        <v>49</v>
      </c>
      <c r="E340" s="120" t="s">
        <v>50</v>
      </c>
    </row>
    <row r="341" spans="2:5" s="101" customFormat="1">
      <c r="B341" s="107" t="s">
        <v>228</v>
      </c>
      <c r="C341" s="108"/>
      <c r="D341" s="108"/>
      <c r="E341" s="109"/>
    </row>
    <row r="342" spans="2:5" s="101" customFormat="1">
      <c r="B342" s="110" t="s">
        <v>229</v>
      </c>
      <c r="C342" s="54">
        <v>11663707.720000001</v>
      </c>
      <c r="D342" s="111">
        <v>4930872.34</v>
      </c>
      <c r="E342" s="111">
        <f>+D342-C342</f>
        <v>-6732835.3800000008</v>
      </c>
    </row>
    <row r="343" spans="2:5" s="101" customFormat="1">
      <c r="B343" s="110" t="s">
        <v>230</v>
      </c>
      <c r="C343" s="54">
        <v>51504.639999999999</v>
      </c>
      <c r="D343" s="111">
        <v>426802.2</v>
      </c>
      <c r="E343" s="111">
        <f t="shared" ref="E343:E348" si="2">+D343-C343</f>
        <v>375297.56</v>
      </c>
    </row>
    <row r="344" spans="2:5" s="101" customFormat="1">
      <c r="B344" s="110" t="s">
        <v>231</v>
      </c>
      <c r="C344" s="54">
        <v>2485001.52</v>
      </c>
      <c r="D344" s="111">
        <v>554238.75</v>
      </c>
      <c r="E344" s="111">
        <f t="shared" si="2"/>
        <v>-1930762.77</v>
      </c>
    </row>
    <row r="345" spans="2:5" s="101" customFormat="1">
      <c r="B345" s="110" t="s">
        <v>232</v>
      </c>
      <c r="C345" s="54">
        <v>2153023.29</v>
      </c>
      <c r="D345" s="111">
        <v>480854.1</v>
      </c>
      <c r="E345" s="111">
        <f t="shared" si="2"/>
        <v>-1672169.19</v>
      </c>
    </row>
    <row r="346" spans="2:5" s="101" customFormat="1">
      <c r="B346" s="110" t="s">
        <v>233</v>
      </c>
      <c r="C346" s="32">
        <v>7.0000000000000007E-2</v>
      </c>
      <c r="D346" s="129">
        <v>7.0000000000000007E-2</v>
      </c>
      <c r="E346" s="111">
        <f t="shared" si="2"/>
        <v>0</v>
      </c>
    </row>
    <row r="347" spans="2:5" s="101" customFormat="1">
      <c r="B347" s="32" t="s">
        <v>234</v>
      </c>
      <c r="C347" s="54">
        <v>12230880.439999999</v>
      </c>
      <c r="D347" s="111">
        <v>4088728.67</v>
      </c>
      <c r="E347" s="111">
        <f t="shared" si="2"/>
        <v>-8142151.7699999996</v>
      </c>
    </row>
    <row r="348" spans="2:5" s="101" customFormat="1">
      <c r="B348" s="75" t="s">
        <v>235</v>
      </c>
      <c r="C348" s="76">
        <v>12230867.630000001</v>
      </c>
      <c r="D348" s="94">
        <v>4265404.34</v>
      </c>
      <c r="E348" s="111">
        <f t="shared" si="2"/>
        <v>-7965463.290000001</v>
      </c>
    </row>
    <row r="349" spans="2:5" s="101" customFormat="1" ht="21.75" customHeight="1">
      <c r="C349" s="120" t="s">
        <v>236</v>
      </c>
      <c r="D349" s="126">
        <f>SUM(D342:D348)</f>
        <v>14746900.469999999</v>
      </c>
      <c r="E349" s="126">
        <f>SUM(E342:E348)</f>
        <v>-26068084.840000004</v>
      </c>
    </row>
    <row r="350" spans="2:5" s="101" customFormat="1"/>
    <row r="351" spans="2:5" s="101" customFormat="1"/>
    <row r="352" spans="2:5" s="101" customFormat="1" ht="24" customHeight="1">
      <c r="B352" s="122" t="s">
        <v>237</v>
      </c>
      <c r="C352" s="123" t="s">
        <v>50</v>
      </c>
      <c r="D352" s="120" t="s">
        <v>238</v>
      </c>
      <c r="E352" s="130"/>
    </row>
    <row r="353" spans="2:7" s="101" customFormat="1">
      <c r="B353" s="131" t="s">
        <v>239</v>
      </c>
      <c r="C353" s="113"/>
      <c r="D353" s="112"/>
      <c r="E353" s="132"/>
    </row>
    <row r="354" spans="2:7" s="101" customFormat="1">
      <c r="B354" s="32" t="s">
        <v>240</v>
      </c>
      <c r="C354" s="55">
        <v>22176522.109999999</v>
      </c>
      <c r="D354" s="112"/>
      <c r="E354" s="132"/>
    </row>
    <row r="355" spans="2:7" s="101" customFormat="1">
      <c r="B355" s="131" t="s">
        <v>54</v>
      </c>
      <c r="C355" s="55"/>
      <c r="D355" s="112"/>
      <c r="E355" s="132"/>
    </row>
    <row r="356" spans="2:7" s="101" customFormat="1">
      <c r="B356" s="32" t="s">
        <v>241</v>
      </c>
      <c r="C356" s="55">
        <v>1683955.4</v>
      </c>
      <c r="D356" s="112"/>
      <c r="E356" s="132"/>
    </row>
    <row r="357" spans="2:7" s="101" customFormat="1">
      <c r="B357" s="32" t="s">
        <v>242</v>
      </c>
      <c r="C357" s="55">
        <v>438049.27</v>
      </c>
      <c r="D357" s="112"/>
      <c r="E357" s="132"/>
    </row>
    <row r="358" spans="2:7" s="101" customFormat="1">
      <c r="B358" s="32" t="s">
        <v>243</v>
      </c>
      <c r="C358" s="55">
        <v>77490</v>
      </c>
      <c r="D358" s="112"/>
      <c r="E358" s="132"/>
    </row>
    <row r="359" spans="2:7" s="101" customFormat="1">
      <c r="B359" s="75"/>
      <c r="C359" s="54"/>
      <c r="D359" s="112"/>
      <c r="E359" s="132"/>
    </row>
    <row r="360" spans="2:7" s="101" customFormat="1" ht="18" customHeight="1">
      <c r="C360" s="133">
        <f>SUM(C353:C359)</f>
        <v>24376016.779999997</v>
      </c>
      <c r="D360" s="120"/>
      <c r="E360" s="130"/>
      <c r="F360" s="130"/>
      <c r="G360" s="130"/>
    </row>
    <row r="361" spans="2:7" s="101" customFormat="1">
      <c r="F361" s="130"/>
      <c r="G361" s="130"/>
    </row>
    <row r="362" spans="2:7" s="101" customFormat="1" ht="15">
      <c r="B362" s="134" t="s">
        <v>244</v>
      </c>
      <c r="F362" s="130"/>
      <c r="G362" s="130"/>
    </row>
    <row r="363" spans="2:7" s="101" customFormat="1">
      <c r="F363" s="130"/>
      <c r="G363" s="130"/>
    </row>
    <row r="364" spans="2:7" s="101" customFormat="1">
      <c r="F364" s="130"/>
      <c r="G364" s="130"/>
    </row>
    <row r="365" spans="2:7" s="101" customFormat="1">
      <c r="B365" s="102" t="s">
        <v>245</v>
      </c>
      <c r="F365" s="130"/>
      <c r="G365" s="130"/>
    </row>
    <row r="366" spans="2:7" s="101" customFormat="1" ht="12" customHeight="1">
      <c r="B366" s="102" t="s">
        <v>246</v>
      </c>
      <c r="F366" s="130"/>
      <c r="G366" s="130"/>
    </row>
    <row r="367" spans="2:7" s="101" customFormat="1" ht="13.5">
      <c r="B367" s="135"/>
      <c r="C367" s="135"/>
      <c r="D367" s="135"/>
      <c r="E367" s="135"/>
      <c r="F367" s="130"/>
      <c r="G367" s="130"/>
    </row>
    <row r="368" spans="2:7" s="101" customFormat="1">
      <c r="F368" s="130"/>
      <c r="G368" s="130"/>
    </row>
    <row r="369" spans="2:7" s="101" customFormat="1">
      <c r="B369" s="136" t="s">
        <v>247</v>
      </c>
      <c r="C369" s="137"/>
      <c r="D369" s="137"/>
      <c r="E369" s="138"/>
      <c r="F369" s="130"/>
      <c r="G369" s="130"/>
    </row>
    <row r="370" spans="2:7" s="101" customFormat="1">
      <c r="B370" s="139" t="s">
        <v>248</v>
      </c>
      <c r="C370" s="140"/>
      <c r="D370" s="140"/>
      <c r="E370" s="141"/>
      <c r="F370" s="130"/>
      <c r="G370" s="142"/>
    </row>
    <row r="371" spans="2:7" s="101" customFormat="1">
      <c r="B371" s="143" t="s">
        <v>249</v>
      </c>
      <c r="C371" s="144"/>
      <c r="D371" s="144"/>
      <c r="E371" s="145"/>
      <c r="F371" s="130"/>
      <c r="G371" s="142"/>
    </row>
    <row r="372" spans="2:7" s="101" customFormat="1">
      <c r="B372" s="146" t="s">
        <v>250</v>
      </c>
      <c r="C372" s="147"/>
      <c r="E372" s="148">
        <v>55442984.340000004</v>
      </c>
      <c r="F372" s="130"/>
      <c r="G372" s="142"/>
    </row>
    <row r="373" spans="2:7" s="101" customFormat="1">
      <c r="B373" s="149"/>
      <c r="C373" s="149"/>
      <c r="D373" s="130"/>
      <c r="F373" s="130"/>
      <c r="G373" s="142"/>
    </row>
    <row r="374" spans="2:7" s="101" customFormat="1">
      <c r="B374" s="150" t="s">
        <v>251</v>
      </c>
      <c r="C374" s="151"/>
      <c r="D374" s="152"/>
      <c r="E374" s="153">
        <f>SUM(D374:D379)</f>
        <v>0</v>
      </c>
      <c r="F374" s="130"/>
      <c r="G374" s="130"/>
    </row>
    <row r="375" spans="2:7" s="101" customFormat="1">
      <c r="B375" s="154" t="s">
        <v>252</v>
      </c>
      <c r="C375" s="155"/>
      <c r="D375" s="156" t="s">
        <v>253</v>
      </c>
      <c r="E375" s="157"/>
      <c r="F375" s="130"/>
      <c r="G375" s="130"/>
    </row>
    <row r="376" spans="2:7" s="101" customFormat="1">
      <c r="B376" s="154" t="s">
        <v>254</v>
      </c>
      <c r="C376" s="155"/>
      <c r="D376" s="156" t="s">
        <v>253</v>
      </c>
      <c r="E376" s="157"/>
      <c r="F376" s="130"/>
      <c r="G376" s="130"/>
    </row>
    <row r="377" spans="2:7" s="101" customFormat="1">
      <c r="B377" s="154" t="s">
        <v>255</v>
      </c>
      <c r="C377" s="155"/>
      <c r="D377" s="156" t="s">
        <v>253</v>
      </c>
      <c r="E377" s="157"/>
      <c r="F377" s="130"/>
      <c r="G377" s="130"/>
    </row>
    <row r="378" spans="2:7" s="101" customFormat="1">
      <c r="B378" s="154" t="s">
        <v>256</v>
      </c>
      <c r="C378" s="155"/>
      <c r="D378" s="156" t="s">
        <v>253</v>
      </c>
      <c r="E378" s="157"/>
      <c r="F378" s="130"/>
      <c r="G378" s="130"/>
    </row>
    <row r="379" spans="2:7" s="101" customFormat="1">
      <c r="B379" s="154" t="s">
        <v>257</v>
      </c>
      <c r="C379" s="155"/>
      <c r="D379" s="156"/>
      <c r="E379" s="157"/>
      <c r="F379" s="142"/>
      <c r="G379" s="130"/>
    </row>
    <row r="380" spans="2:7" s="101" customFormat="1">
      <c r="B380" s="149"/>
      <c r="C380" s="149"/>
      <c r="D380" s="130"/>
      <c r="F380" s="130"/>
      <c r="G380" s="130"/>
    </row>
    <row r="381" spans="2:7" s="101" customFormat="1">
      <c r="B381" s="150" t="s">
        <v>258</v>
      </c>
      <c r="C381" s="151"/>
      <c r="D381" s="152"/>
      <c r="E381" s="158">
        <f>SUM(D381:D385)</f>
        <v>35427944.549999997</v>
      </c>
      <c r="F381" s="142"/>
      <c r="G381" s="130"/>
    </row>
    <row r="382" spans="2:7" s="101" customFormat="1">
      <c r="B382" s="154" t="s">
        <v>259</v>
      </c>
      <c r="C382" s="155"/>
      <c r="D382" s="156" t="s">
        <v>253</v>
      </c>
      <c r="E382" s="157"/>
      <c r="F382" s="130"/>
      <c r="G382" s="130"/>
    </row>
    <row r="383" spans="2:7" s="101" customFormat="1">
      <c r="B383" s="154" t="s">
        <v>260</v>
      </c>
      <c r="C383" s="155"/>
      <c r="D383" s="156" t="s">
        <v>253</v>
      </c>
      <c r="E383" s="157"/>
      <c r="F383" s="130"/>
      <c r="G383" s="130"/>
    </row>
    <row r="384" spans="2:7" s="101" customFormat="1">
      <c r="B384" s="154" t="s">
        <v>261</v>
      </c>
      <c r="C384" s="155"/>
      <c r="D384" s="156" t="s">
        <v>253</v>
      </c>
      <c r="E384" s="157"/>
      <c r="F384" s="130"/>
      <c r="G384" s="130"/>
    </row>
    <row r="385" spans="2:7" s="101" customFormat="1">
      <c r="B385" s="159" t="s">
        <v>262</v>
      </c>
      <c r="C385" s="160"/>
      <c r="D385" s="161">
        <v>35427944.549999997</v>
      </c>
      <c r="E385" s="162"/>
      <c r="F385" s="130"/>
      <c r="G385" s="130"/>
    </row>
    <row r="386" spans="2:7" s="101" customFormat="1">
      <c r="B386" s="149"/>
      <c r="C386" s="149"/>
      <c r="F386" s="130"/>
      <c r="G386" s="130"/>
    </row>
    <row r="387" spans="2:7" s="101" customFormat="1">
      <c r="B387" s="146" t="s">
        <v>263</v>
      </c>
      <c r="C387" s="147"/>
      <c r="E387" s="163">
        <f>+E372+E374-E381</f>
        <v>20015039.790000007</v>
      </c>
      <c r="F387" s="130"/>
      <c r="G387" s="142"/>
    </row>
    <row r="388" spans="2:7" s="101" customFormat="1">
      <c r="F388" s="164"/>
      <c r="G388" s="130"/>
    </row>
    <row r="389" spans="2:7" s="101" customFormat="1">
      <c r="F389" s="130"/>
      <c r="G389" s="130"/>
    </row>
    <row r="390" spans="2:7" s="101" customFormat="1">
      <c r="B390" s="136" t="s">
        <v>264</v>
      </c>
      <c r="C390" s="137"/>
      <c r="D390" s="137"/>
      <c r="E390" s="138"/>
      <c r="F390" s="130"/>
      <c r="G390" s="130"/>
    </row>
    <row r="391" spans="2:7" s="101" customFormat="1">
      <c r="B391" s="139" t="s">
        <v>248</v>
      </c>
      <c r="C391" s="140"/>
      <c r="D391" s="140"/>
      <c r="E391" s="141"/>
      <c r="F391" s="130"/>
      <c r="G391" s="130"/>
    </row>
    <row r="392" spans="2:7" s="101" customFormat="1">
      <c r="B392" s="143" t="s">
        <v>249</v>
      </c>
      <c r="C392" s="144"/>
      <c r="D392" s="144"/>
      <c r="E392" s="145"/>
      <c r="F392" s="130"/>
      <c r="G392" s="130"/>
    </row>
    <row r="393" spans="2:7" s="101" customFormat="1">
      <c r="B393" s="146" t="s">
        <v>265</v>
      </c>
      <c r="C393" s="147"/>
      <c r="E393" s="165">
        <v>44270965.460000001</v>
      </c>
      <c r="F393" s="130"/>
      <c r="G393" s="130"/>
    </row>
    <row r="394" spans="2:7" s="101" customFormat="1">
      <c r="B394" s="149"/>
      <c r="C394" s="149"/>
      <c r="F394" s="130"/>
      <c r="G394" s="130"/>
    </row>
    <row r="395" spans="2:7" s="101" customFormat="1">
      <c r="B395" s="146" t="s">
        <v>266</v>
      </c>
      <c r="C395" s="147"/>
      <c r="D395" s="152"/>
      <c r="E395" s="163">
        <f>SUM(D395:D412)</f>
        <v>24376016.780000001</v>
      </c>
      <c r="F395" s="130"/>
      <c r="G395" s="130"/>
    </row>
    <row r="396" spans="2:7" s="101" customFormat="1">
      <c r="B396" s="154" t="s">
        <v>267</v>
      </c>
      <c r="C396" s="155"/>
      <c r="D396" s="166">
        <v>1761445.4</v>
      </c>
      <c r="E396" s="167"/>
      <c r="F396" s="130"/>
      <c r="G396" s="130"/>
    </row>
    <row r="397" spans="2:7" s="101" customFormat="1">
      <c r="B397" s="154" t="s">
        <v>268</v>
      </c>
      <c r="C397" s="155"/>
      <c r="D397" s="166" t="s">
        <v>253</v>
      </c>
      <c r="E397" s="167"/>
      <c r="F397" s="130"/>
      <c r="G397" s="130"/>
    </row>
    <row r="398" spans="2:7" s="101" customFormat="1">
      <c r="B398" s="154" t="s">
        <v>269</v>
      </c>
      <c r="C398" s="155"/>
      <c r="D398" s="166" t="s">
        <v>253</v>
      </c>
      <c r="E398" s="167"/>
      <c r="F398" s="130"/>
      <c r="G398" s="130"/>
    </row>
    <row r="399" spans="2:7" s="101" customFormat="1">
      <c r="B399" s="154" t="s">
        <v>270</v>
      </c>
      <c r="C399" s="155"/>
      <c r="D399" s="166" t="s">
        <v>253</v>
      </c>
      <c r="E399" s="167"/>
      <c r="F399" s="130"/>
      <c r="G399" s="130"/>
    </row>
    <row r="400" spans="2:7" s="101" customFormat="1">
      <c r="B400" s="154" t="s">
        <v>271</v>
      </c>
      <c r="C400" s="155"/>
      <c r="D400" s="166" t="s">
        <v>253</v>
      </c>
      <c r="E400" s="167"/>
      <c r="F400" s="130"/>
      <c r="G400" s="142"/>
    </row>
    <row r="401" spans="2:8" s="101" customFormat="1">
      <c r="B401" s="154" t="s">
        <v>272</v>
      </c>
      <c r="C401" s="155"/>
      <c r="D401" s="166">
        <v>438049.27</v>
      </c>
      <c r="E401" s="167"/>
      <c r="F401" s="130"/>
      <c r="G401" s="130"/>
    </row>
    <row r="402" spans="2:8" s="101" customFormat="1">
      <c r="B402" s="154" t="s">
        <v>273</v>
      </c>
      <c r="C402" s="155"/>
      <c r="D402" s="166" t="s">
        <v>253</v>
      </c>
      <c r="E402" s="167"/>
      <c r="F402" s="130"/>
      <c r="G402" s="142"/>
    </row>
    <row r="403" spans="2:8" s="101" customFormat="1">
      <c r="B403" s="154" t="s">
        <v>274</v>
      </c>
      <c r="C403" s="155"/>
      <c r="D403" s="166" t="s">
        <v>253</v>
      </c>
      <c r="E403" s="167"/>
      <c r="F403" s="130"/>
      <c r="G403" s="130"/>
    </row>
    <row r="404" spans="2:8" s="101" customFormat="1">
      <c r="B404" s="154" t="s">
        <v>275</v>
      </c>
      <c r="C404" s="155"/>
      <c r="D404" s="166" t="s">
        <v>253</v>
      </c>
      <c r="E404" s="167"/>
      <c r="F404" s="130"/>
      <c r="G404" s="142"/>
    </row>
    <row r="405" spans="2:8" s="101" customFormat="1">
      <c r="B405" s="154" t="s">
        <v>276</v>
      </c>
      <c r="C405" s="155"/>
      <c r="D405" s="166">
        <v>22176522.109999999</v>
      </c>
      <c r="E405" s="167"/>
      <c r="F405" s="142"/>
      <c r="G405" s="142"/>
    </row>
    <row r="406" spans="2:8" s="101" customFormat="1">
      <c r="B406" s="154" t="s">
        <v>277</v>
      </c>
      <c r="C406" s="155"/>
      <c r="D406" s="166" t="s">
        <v>253</v>
      </c>
      <c r="E406" s="167"/>
      <c r="F406" s="130"/>
      <c r="G406" s="142"/>
      <c r="H406" s="168"/>
    </row>
    <row r="407" spans="2:8" s="101" customFormat="1">
      <c r="B407" s="154" t="s">
        <v>278</v>
      </c>
      <c r="C407" s="155"/>
      <c r="D407" s="166" t="s">
        <v>253</v>
      </c>
      <c r="E407" s="167"/>
      <c r="F407" s="130"/>
      <c r="G407" s="142"/>
      <c r="H407" s="168"/>
    </row>
    <row r="408" spans="2:8" s="101" customFormat="1">
      <c r="B408" s="154" t="s">
        <v>279</v>
      </c>
      <c r="C408" s="155"/>
      <c r="D408" s="166" t="s">
        <v>253</v>
      </c>
      <c r="E408" s="167"/>
      <c r="F408" s="130"/>
      <c r="G408" s="169"/>
    </row>
    <row r="409" spans="2:8" s="101" customFormat="1">
      <c r="B409" s="154" t="s">
        <v>280</v>
      </c>
      <c r="C409" s="155"/>
      <c r="D409" s="166" t="s">
        <v>253</v>
      </c>
      <c r="E409" s="167"/>
      <c r="F409" s="130"/>
      <c r="G409" s="130"/>
    </row>
    <row r="410" spans="2:8" s="101" customFormat="1">
      <c r="B410" s="154" t="s">
        <v>281</v>
      </c>
      <c r="C410" s="155"/>
      <c r="D410" s="156" t="s">
        <v>253</v>
      </c>
      <c r="E410" s="167"/>
      <c r="F410" s="142"/>
      <c r="G410" s="130"/>
    </row>
    <row r="411" spans="2:8" s="101" customFormat="1" ht="12.75" customHeight="1">
      <c r="B411" s="154" t="s">
        <v>282</v>
      </c>
      <c r="C411" s="155"/>
      <c r="D411" s="156" t="s">
        <v>253</v>
      </c>
      <c r="E411" s="167"/>
      <c r="F411" s="130"/>
      <c r="G411" s="130"/>
    </row>
    <row r="412" spans="2:8" s="101" customFormat="1">
      <c r="B412" s="170" t="s">
        <v>283</v>
      </c>
      <c r="C412" s="171"/>
      <c r="D412" s="156" t="s">
        <v>253</v>
      </c>
      <c r="E412" s="167"/>
      <c r="F412" s="130"/>
      <c r="G412" s="130"/>
    </row>
    <row r="413" spans="2:8" s="101" customFormat="1">
      <c r="B413" s="149"/>
      <c r="C413" s="149"/>
      <c r="F413" s="130"/>
      <c r="G413" s="130"/>
    </row>
    <row r="414" spans="2:8" s="101" customFormat="1">
      <c r="B414" s="146" t="s">
        <v>284</v>
      </c>
      <c r="C414" s="147"/>
      <c r="D414" s="152"/>
      <c r="E414" s="163">
        <f>SUM(D414:D421)</f>
        <v>0</v>
      </c>
      <c r="F414" s="130"/>
      <c r="G414" s="130"/>
    </row>
    <row r="415" spans="2:8" s="101" customFormat="1">
      <c r="B415" s="154" t="s">
        <v>285</v>
      </c>
      <c r="C415" s="155"/>
      <c r="D415" s="156" t="s">
        <v>253</v>
      </c>
      <c r="E415" s="167"/>
      <c r="F415" s="130"/>
      <c r="G415" s="130"/>
    </row>
    <row r="416" spans="2:8" s="101" customFormat="1">
      <c r="B416" s="154" t="s">
        <v>286</v>
      </c>
      <c r="C416" s="155"/>
      <c r="D416" s="156" t="s">
        <v>253</v>
      </c>
      <c r="E416" s="167"/>
      <c r="F416" s="130"/>
      <c r="G416" s="130"/>
    </row>
    <row r="417" spans="2:7" s="101" customFormat="1">
      <c r="B417" s="154" t="s">
        <v>287</v>
      </c>
      <c r="C417" s="155"/>
      <c r="D417" s="156" t="s">
        <v>253</v>
      </c>
      <c r="E417" s="167"/>
      <c r="F417" s="130"/>
      <c r="G417" s="130"/>
    </row>
    <row r="418" spans="2:7" s="101" customFormat="1">
      <c r="B418" s="154" t="s">
        <v>288</v>
      </c>
      <c r="C418" s="155"/>
      <c r="D418" s="156" t="s">
        <v>253</v>
      </c>
      <c r="E418" s="167"/>
      <c r="F418" s="130"/>
      <c r="G418" s="130"/>
    </row>
    <row r="419" spans="2:7" s="101" customFormat="1">
      <c r="B419" s="154" t="s">
        <v>289</v>
      </c>
      <c r="C419" s="155"/>
      <c r="D419" s="156" t="s">
        <v>253</v>
      </c>
      <c r="E419" s="167"/>
      <c r="F419" s="130"/>
      <c r="G419" s="142"/>
    </row>
    <row r="420" spans="2:7" s="101" customFormat="1">
      <c r="B420" s="154" t="s">
        <v>290</v>
      </c>
      <c r="C420" s="155"/>
      <c r="D420" s="156" t="s">
        <v>253</v>
      </c>
      <c r="E420" s="167"/>
      <c r="F420" s="130"/>
      <c r="G420" s="130"/>
    </row>
    <row r="421" spans="2:7" s="101" customFormat="1">
      <c r="B421" s="170" t="s">
        <v>291</v>
      </c>
      <c r="C421" s="171"/>
      <c r="D421" s="156"/>
      <c r="E421" s="167"/>
      <c r="F421" s="130"/>
      <c r="G421" s="130"/>
    </row>
    <row r="422" spans="2:7" s="101" customFormat="1">
      <c r="B422" s="172"/>
      <c r="C422" s="172"/>
      <c r="F422" s="130"/>
      <c r="G422" s="130"/>
    </row>
    <row r="423" spans="2:7" s="101" customFormat="1">
      <c r="B423" s="173" t="s">
        <v>292</v>
      </c>
      <c r="E423" s="163">
        <f>+E393-E395+E414</f>
        <v>19894948.68</v>
      </c>
      <c r="F423" s="142"/>
      <c r="G423" s="142"/>
    </row>
    <row r="424" spans="2:7" s="101" customFormat="1">
      <c r="F424" s="174"/>
      <c r="G424" s="130"/>
    </row>
    <row r="425" spans="2:7">
      <c r="F425" s="175"/>
      <c r="G425" s="12"/>
    </row>
    <row r="426" spans="2:7">
      <c r="F426" s="12"/>
      <c r="G426" s="12"/>
    </row>
    <row r="427" spans="2:7">
      <c r="B427" s="176" t="s">
        <v>293</v>
      </c>
      <c r="C427" s="176"/>
      <c r="D427" s="176"/>
      <c r="E427" s="176"/>
      <c r="F427" s="176"/>
      <c r="G427" s="12"/>
    </row>
    <row r="428" spans="2:7">
      <c r="B428" s="177"/>
      <c r="C428" s="177"/>
      <c r="D428" s="177"/>
      <c r="E428" s="177"/>
      <c r="F428" s="177"/>
      <c r="G428" s="12"/>
    </row>
    <row r="429" spans="2:7">
      <c r="B429" s="177"/>
      <c r="C429" s="177"/>
      <c r="D429" s="177"/>
      <c r="E429" s="177"/>
      <c r="F429" s="177"/>
      <c r="G429" s="12"/>
    </row>
    <row r="430" spans="2:7" ht="21" customHeight="1">
      <c r="B430" s="60" t="s">
        <v>294</v>
      </c>
      <c r="C430" s="61" t="s">
        <v>48</v>
      </c>
      <c r="D430" s="91" t="s">
        <v>49</v>
      </c>
      <c r="E430" s="91" t="s">
        <v>50</v>
      </c>
      <c r="F430" s="12"/>
      <c r="G430" s="12"/>
    </row>
    <row r="431" spans="2:7">
      <c r="B431" s="24" t="s">
        <v>295</v>
      </c>
      <c r="C431" s="178">
        <v>0</v>
      </c>
      <c r="D431" s="179"/>
      <c r="E431" s="179"/>
      <c r="F431" s="12"/>
      <c r="G431" s="12"/>
    </row>
    <row r="432" spans="2:7">
      <c r="B432" s="26"/>
      <c r="C432" s="180">
        <v>0</v>
      </c>
      <c r="D432" s="42"/>
      <c r="E432" s="42"/>
      <c r="F432" s="12"/>
      <c r="G432" s="12"/>
    </row>
    <row r="433" spans="2:7">
      <c r="B433" s="28"/>
      <c r="C433" s="181">
        <v>0</v>
      </c>
      <c r="D433" s="182">
        <v>0</v>
      </c>
      <c r="E433" s="182">
        <v>0</v>
      </c>
      <c r="F433" s="12"/>
      <c r="G433" s="12"/>
    </row>
    <row r="434" spans="2:7" ht="21" customHeight="1">
      <c r="C434" s="23">
        <f>SUM(C432:C433)</f>
        <v>0</v>
      </c>
      <c r="D434" s="23">
        <f>SUM(D432:D433)</f>
        <v>0</v>
      </c>
      <c r="E434" s="23">
        <f>SUM(E432:E433)</f>
        <v>0</v>
      </c>
      <c r="F434" s="12"/>
      <c r="G434" s="12"/>
    </row>
    <row r="435" spans="2:7">
      <c r="F435" s="12"/>
      <c r="G435" s="12"/>
    </row>
    <row r="436" spans="2:7">
      <c r="F436" s="12"/>
      <c r="G436" s="12"/>
    </row>
    <row r="437" spans="2:7">
      <c r="B437" s="183" t="s">
        <v>296</v>
      </c>
      <c r="F437" s="12"/>
      <c r="G437" s="12"/>
    </row>
    <row r="438" spans="2:7" ht="12" customHeight="1">
      <c r="F438" s="12"/>
      <c r="G438" s="12"/>
    </row>
    <row r="439" spans="2:7">
      <c r="C439" s="73"/>
      <c r="D439" s="73"/>
      <c r="E439" s="73"/>
    </row>
    <row r="440" spans="2:7">
      <c r="B440" s="12"/>
      <c r="C440" s="184"/>
      <c r="D440" s="184"/>
      <c r="E440" s="184"/>
      <c r="F440" s="12"/>
    </row>
    <row r="441" spans="2:7">
      <c r="B441" s="12"/>
      <c r="C441" s="184"/>
      <c r="D441" s="184"/>
      <c r="E441" s="184"/>
      <c r="F441" s="12"/>
    </row>
    <row r="442" spans="2:7">
      <c r="B442" s="12"/>
      <c r="C442" s="12"/>
      <c r="D442" s="12"/>
      <c r="E442" s="12"/>
      <c r="F442" s="12"/>
      <c r="G442" s="12"/>
    </row>
    <row r="443" spans="2:7">
      <c r="B443" s="184"/>
      <c r="C443" s="184"/>
      <c r="D443" s="184"/>
      <c r="E443" s="184"/>
      <c r="F443" s="184"/>
      <c r="G443" s="184"/>
    </row>
    <row r="444" spans="2:7">
      <c r="B444" s="185"/>
      <c r="C444" s="12"/>
      <c r="D444" s="186"/>
      <c r="E444" s="186"/>
      <c r="F444" s="12"/>
      <c r="G444" s="187"/>
    </row>
    <row r="445" spans="2:7">
      <c r="B445" s="185"/>
      <c r="C445" s="12"/>
      <c r="D445" s="188"/>
      <c r="E445" s="188"/>
      <c r="F445" s="187"/>
      <c r="G445" s="189"/>
    </row>
    <row r="446" spans="2:7">
      <c r="B446" s="184"/>
      <c r="C446" s="184"/>
      <c r="D446" s="184"/>
      <c r="E446" s="184"/>
      <c r="F446" s="184"/>
      <c r="G446" s="73"/>
    </row>
    <row r="447" spans="2:7">
      <c r="B447" s="184"/>
      <c r="C447" s="184"/>
      <c r="D447" s="184"/>
      <c r="E447" s="184"/>
      <c r="F447" s="184"/>
      <c r="G447" s="73"/>
    </row>
    <row r="451" ht="12.75" customHeight="1"/>
    <row r="454" ht="12.75" customHeight="1"/>
  </sheetData>
  <mergeCells count="67">
    <mergeCell ref="D445:E445"/>
    <mergeCell ref="B419:C419"/>
    <mergeCell ref="B420:C420"/>
    <mergeCell ref="B421:C421"/>
    <mergeCell ref="B422:C422"/>
    <mergeCell ref="B427:F427"/>
    <mergeCell ref="D444:E444"/>
    <mergeCell ref="B413:C413"/>
    <mergeCell ref="B414:C414"/>
    <mergeCell ref="B415:C415"/>
    <mergeCell ref="B416:C416"/>
    <mergeCell ref="B417:C417"/>
    <mergeCell ref="B418:C418"/>
    <mergeCell ref="B407:C407"/>
    <mergeCell ref="B408:C408"/>
    <mergeCell ref="B409:C409"/>
    <mergeCell ref="B410:C410"/>
    <mergeCell ref="B411:C411"/>
    <mergeCell ref="B412:C412"/>
    <mergeCell ref="B401:C401"/>
    <mergeCell ref="B402:C402"/>
    <mergeCell ref="B403:C403"/>
    <mergeCell ref="B404:C404"/>
    <mergeCell ref="B405:C405"/>
    <mergeCell ref="B406:C406"/>
    <mergeCell ref="B395:C395"/>
    <mergeCell ref="B396:C396"/>
    <mergeCell ref="B397:C397"/>
    <mergeCell ref="B398:C398"/>
    <mergeCell ref="B399:C399"/>
    <mergeCell ref="B400:C400"/>
    <mergeCell ref="B387:C387"/>
    <mergeCell ref="B390:E390"/>
    <mergeCell ref="B391:E391"/>
    <mergeCell ref="B392:E392"/>
    <mergeCell ref="B393:C393"/>
    <mergeCell ref="B394:C394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E369"/>
    <mergeCell ref="B370:E370"/>
    <mergeCell ref="B371:E371"/>
    <mergeCell ref="B372:C372"/>
    <mergeCell ref="B373:C373"/>
    <mergeCell ref="B374:C374"/>
    <mergeCell ref="D183:E183"/>
    <mergeCell ref="D190:E190"/>
    <mergeCell ref="D197:E197"/>
    <mergeCell ref="D224:E224"/>
    <mergeCell ref="D232:E232"/>
    <mergeCell ref="B367:E367"/>
    <mergeCell ref="A2:L2"/>
    <mergeCell ref="A3:L3"/>
    <mergeCell ref="A4:L4"/>
    <mergeCell ref="A9:L9"/>
    <mergeCell ref="D73:E73"/>
    <mergeCell ref="D176:E176"/>
  </mergeCells>
  <dataValidations count="4">
    <dataValidation allowBlank="1" showInputMessage="1" showErrorMessage="1" prompt="Especificar origen de dicho recurso: Federal, Estatal, Municipal, Particulares." sqref="D172 D179 D186"/>
    <dataValidation allowBlank="1" showInputMessage="1" showErrorMessage="1" prompt="Características cualitativas significativas que les impacten financieramente." sqref="D134:E134 E172 E179 E186"/>
    <dataValidation allowBlank="1" showInputMessage="1" showErrorMessage="1" prompt="Corresponde al número de la cuenta de acuerdo al Plan de Cuentas emitido por el CONAC (DOF 22/11/2010)." sqref="B134"/>
    <dataValidation allowBlank="1" showInputMessage="1" showErrorMessage="1" prompt="Saldo final del periodo que corresponde la cuenta pública presentada (mensual:  enero, febrero, marzo, etc.; trimestral: 1er, 2do, 3ro. o 4to.)." sqref="C134 C172 C179 C186"/>
  </dataValidations>
  <pageMargins left="0.46" right="0.70866141732283472" top="0.38" bottom="0.74803149606299213" header="0.31496062992125984" footer="0.31496062992125984"/>
  <pageSetup scale="35" fitToHeight="4" orientation="landscape" r:id="rId1"/>
  <headerFooter differentOddEven="1" differentFirst="1">
    <oddFooter>&amp;CPágina 11</oddFooter>
    <evenFooter>&amp;CPágina 12</evenFooter>
    <firstHeader>&amp;C&amp;P</firstHeader>
    <firstFooter>&amp;CPágina 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2018-04-20T17:08:42Z</dcterms:created>
  <dcterms:modified xsi:type="dcterms:W3CDTF">2018-04-20T17:09:11Z</dcterms:modified>
</cp:coreProperties>
</file>